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與那覇丈仁\Desktop\R8_体験入学\"/>
    </mc:Choice>
  </mc:AlternateContent>
  <xr:revisionPtr revIDLastSave="0" documentId="13_ncr:1_{021BAC2F-4C11-40AB-BFD7-7B6DD29E8902}" xr6:coauthVersionLast="36" xr6:coauthVersionMax="47" xr10:uidLastSave="{00000000-0000-0000-0000-000000000000}"/>
  <bookViews>
    <workbookView xWindow="28680" yWindow="-120" windowWidth="29040" windowHeight="15720" tabRatio="492" xr2:uid="{00000000-000D-0000-FFFF-FFFF00000000}"/>
  </bookViews>
  <sheets>
    <sheet name="記入例" sheetId="1" r:id="rId1"/>
    <sheet name="体験入学申込用紙" sheetId="7" r:id="rId2"/>
    <sheet name="集計表" sheetId="6" state="hidden" r:id="rId3"/>
    <sheet name="学科・コース一覧" sheetId="2" state="hidden" r:id="rId4"/>
    <sheet name="中学校名" sheetId="5" state="hidden" r:id="rId5"/>
  </sheets>
  <definedNames>
    <definedName name="_xlnm._FilterDatabase" localSheetId="0" hidden="1">記入例!$B$10:$I$89</definedName>
    <definedName name="_xlnm._FilterDatabase" localSheetId="1" hidden="1">体験入学申込用紙!$B$10:$I$89</definedName>
    <definedName name="_xlnm.Print_Area" localSheetId="3">学科・コース一覧!$B$2:$B$10</definedName>
    <definedName name="_xlnm.Print_Area" localSheetId="0">記入例!$B$1:$I$40</definedName>
    <definedName name="_xlnm.Print_Area" localSheetId="1">体験入学申込用紙!$B$1:$I$40</definedName>
    <definedName name="_xlnm.Print_Titles" localSheetId="0">記入例!$1:$10</definedName>
    <definedName name="_xlnm.Print_Titles" localSheetId="1">体験入学申込用紙!$1:$10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0" i="7" l="1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40" i="1" l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B13" i="6" s="1"/>
  <c r="F14" i="1"/>
  <c r="F13" i="1"/>
  <c r="F12" i="1"/>
  <c r="F11" i="1"/>
  <c r="D7" i="6" l="1"/>
  <c r="C6" i="6"/>
  <c r="B5" i="6"/>
  <c r="D13" i="6"/>
  <c r="C8" i="6"/>
  <c r="D4" i="6"/>
  <c r="B2" i="6"/>
  <c r="C2" i="6"/>
  <c r="D3" i="6"/>
  <c r="C7" i="6"/>
  <c r="D5" i="6"/>
  <c r="C3" i="6"/>
  <c r="B6" i="6"/>
  <c r="D8" i="6"/>
  <c r="C11" i="6"/>
  <c r="D11" i="6"/>
  <c r="B9" i="6"/>
  <c r="B4" i="6"/>
  <c r="D6" i="6"/>
  <c r="C9" i="6"/>
  <c r="B12" i="6"/>
  <c r="C4" i="6"/>
  <c r="B7" i="6"/>
  <c r="D9" i="6"/>
  <c r="C12" i="6"/>
  <c r="B10" i="6"/>
  <c r="D12" i="6"/>
  <c r="C10" i="6"/>
  <c r="D2" i="6"/>
  <c r="C5" i="6"/>
  <c r="B8" i="6"/>
  <c r="D10" i="6"/>
  <c r="C13" i="6"/>
  <c r="B3" i="6"/>
  <c r="B11" i="6"/>
  <c r="E13" i="6" l="1"/>
  <c r="E10" i="6"/>
  <c r="E11" i="6"/>
  <c r="E5" i="6"/>
  <c r="E8" i="6"/>
  <c r="E7" i="6"/>
  <c r="E4" i="6"/>
  <c r="D14" i="6"/>
  <c r="E12" i="6"/>
  <c r="E6" i="6"/>
  <c r="E9" i="6"/>
  <c r="E3" i="6"/>
  <c r="E2" i="6"/>
  <c r="B14" i="6"/>
  <c r="C14" i="6"/>
  <c r="E14" i="6" l="1"/>
</calcChain>
</file>

<file path=xl/sharedStrings.xml><?xml version="1.0" encoding="utf-8"?>
<sst xmlns="http://schemas.openxmlformats.org/spreadsheetml/2006/main" count="123" uniqueCount="81">
  <si>
    <t>通番</t>
    <rPh sb="0" eb="1">
      <t>ツウ</t>
    </rPh>
    <rPh sb="1" eb="2">
      <t>バン</t>
    </rPh>
    <phoneticPr fontId="1"/>
  </si>
  <si>
    <t>学科</t>
    <rPh sb="0" eb="2">
      <t>ガッカ</t>
    </rPh>
    <phoneticPr fontId="1"/>
  </si>
  <si>
    <t>中学校名</t>
    <rPh sb="0" eb="3">
      <t>チュウガッコウ</t>
    </rPh>
    <rPh sb="3" eb="4">
      <t>メイ</t>
    </rPh>
    <phoneticPr fontId="1"/>
  </si>
  <si>
    <t>生徒氏名</t>
    <rPh sb="0" eb="2">
      <t>セイト</t>
    </rPh>
    <rPh sb="2" eb="4">
      <t>シメイ</t>
    </rPh>
    <phoneticPr fontId="1"/>
  </si>
  <si>
    <t>自動車機械システム科</t>
    <rPh sb="0" eb="3">
      <t>ジドウシャ</t>
    </rPh>
    <rPh sb="3" eb="5">
      <t>キカイ</t>
    </rPh>
    <rPh sb="9" eb="10">
      <t>カ</t>
    </rPh>
    <phoneticPr fontId="1"/>
  </si>
  <si>
    <t>電気情報科</t>
    <rPh sb="0" eb="2">
      <t>デンキ</t>
    </rPh>
    <rPh sb="2" eb="5">
      <t>ジョウホウカ</t>
    </rPh>
    <phoneticPr fontId="1"/>
  </si>
  <si>
    <t>生活情報科</t>
    <rPh sb="0" eb="2">
      <t>セイカツ</t>
    </rPh>
    <rPh sb="2" eb="4">
      <t>ジョウホウ</t>
    </rPh>
    <rPh sb="4" eb="5">
      <t>カ</t>
    </rPh>
    <phoneticPr fontId="1"/>
  </si>
  <si>
    <t>希望学科</t>
    <rPh sb="0" eb="2">
      <t>キボウ</t>
    </rPh>
    <rPh sb="2" eb="4">
      <t>ガッカ</t>
    </rPh>
    <phoneticPr fontId="1"/>
  </si>
  <si>
    <t>No.</t>
    <phoneticPr fontId="1"/>
  </si>
  <si>
    <t>伊良部島中学校</t>
    <rPh sb="0" eb="4">
      <t>イラブジマ</t>
    </rPh>
    <rPh sb="4" eb="7">
      <t>チュウガッコウ</t>
    </rPh>
    <phoneticPr fontId="1"/>
  </si>
  <si>
    <t>多良間中学校</t>
    <rPh sb="0" eb="3">
      <t>タラマ</t>
    </rPh>
    <rPh sb="3" eb="6">
      <t>チュウガッコウ</t>
    </rPh>
    <phoneticPr fontId="1"/>
  </si>
  <si>
    <t>ふりがな</t>
    <phoneticPr fontId="1"/>
  </si>
  <si>
    <t>平良中学校</t>
    <phoneticPr fontId="1"/>
  </si>
  <si>
    <t>北中学校</t>
    <rPh sb="0" eb="1">
      <t>キタ</t>
    </rPh>
    <rPh sb="1" eb="4">
      <t>チュウガッコウチュウガッコウコウ</t>
    </rPh>
    <phoneticPr fontId="1"/>
  </si>
  <si>
    <t>久松中学校</t>
    <phoneticPr fontId="1"/>
  </si>
  <si>
    <t>鏡原中学校</t>
    <phoneticPr fontId="1"/>
  </si>
  <si>
    <t>西辺中学校</t>
    <phoneticPr fontId="1"/>
  </si>
  <si>
    <t>狩俣中学校</t>
    <phoneticPr fontId="1"/>
  </si>
  <si>
    <t>池間中学校</t>
    <phoneticPr fontId="1"/>
  </si>
  <si>
    <t>城東中学校</t>
    <phoneticPr fontId="1"/>
  </si>
  <si>
    <t>下地中学校</t>
    <phoneticPr fontId="1"/>
  </si>
  <si>
    <t>上野中学校</t>
    <phoneticPr fontId="1"/>
  </si>
  <si>
    <t>上野中学校</t>
  </si>
  <si>
    <t>久松中学校</t>
  </si>
  <si>
    <t>鏡原中学校</t>
  </si>
  <si>
    <t>狩俣中学校</t>
  </si>
  <si>
    <t>西辺中学校</t>
  </si>
  <si>
    <t>池間中学校</t>
  </si>
  <si>
    <t>平良中学校</t>
  </si>
  <si>
    <t>下地中学校</t>
  </si>
  <si>
    <t>リスト</t>
    <phoneticPr fontId="1"/>
  </si>
  <si>
    <t>北中学校</t>
  </si>
  <si>
    <t>城東中学校</t>
  </si>
  <si>
    <t>伊良部島中学校</t>
  </si>
  <si>
    <t>多良間中学校</t>
  </si>
  <si>
    <t>自動車機械</t>
    <rPh sb="0" eb="3">
      <t>ジドウシャ</t>
    </rPh>
    <rPh sb="3" eb="5">
      <t>キカイ</t>
    </rPh>
    <phoneticPr fontId="1"/>
  </si>
  <si>
    <t>電気情報</t>
    <rPh sb="0" eb="2">
      <t>デンキ</t>
    </rPh>
    <rPh sb="2" eb="4">
      <t>ジョウホウ</t>
    </rPh>
    <phoneticPr fontId="1"/>
  </si>
  <si>
    <t>生活情報</t>
    <rPh sb="0" eb="2">
      <t>セイカツ</t>
    </rPh>
    <rPh sb="2" eb="4">
      <t>ジョウホウ</t>
    </rPh>
    <phoneticPr fontId="1"/>
  </si>
  <si>
    <t>計</t>
    <rPh sb="0" eb="1">
      <t>ケイ</t>
    </rPh>
    <phoneticPr fontId="1"/>
  </si>
  <si>
    <t>備考</t>
    <rPh sb="0" eb="2">
      <t>ビコウ</t>
    </rPh>
    <phoneticPr fontId="1"/>
  </si>
  <si>
    <t>中学校名</t>
    <rPh sb="0" eb="3">
      <t>チュウガッコウ</t>
    </rPh>
    <rPh sb="3" eb="4">
      <t>メイ</t>
    </rPh>
    <phoneticPr fontId="1"/>
  </si>
  <si>
    <t>令和８年度 宮古工業高等学校 体験入学  【申込用紙】</t>
    <rPh sb="0" eb="2">
      <t>レイワ</t>
    </rPh>
    <rPh sb="3" eb="5">
      <t>ネンド</t>
    </rPh>
    <rPh sb="4" eb="5">
      <t>ド</t>
    </rPh>
    <rPh sb="6" eb="8">
      <t>ミヤコ</t>
    </rPh>
    <rPh sb="8" eb="10">
      <t>コウギョウ</t>
    </rPh>
    <rPh sb="10" eb="12">
      <t>コウトウ</t>
    </rPh>
    <rPh sb="12" eb="14">
      <t>ガッコウ</t>
    </rPh>
    <rPh sb="15" eb="17">
      <t>タイケン</t>
    </rPh>
    <rPh sb="17" eb="19">
      <t>ニュウガク</t>
    </rPh>
    <rPh sb="22" eb="24">
      <t>モウシコ</t>
    </rPh>
    <rPh sb="24" eb="26">
      <t>ヨウシ</t>
    </rPh>
    <phoneticPr fontId="1"/>
  </si>
  <si>
    <t>中学校名</t>
    <rPh sb="0" eb="3">
      <t>チュウガッコウ</t>
    </rPh>
    <rPh sb="3" eb="4">
      <t>メイ</t>
    </rPh>
    <phoneticPr fontId="1"/>
  </si>
  <si>
    <t>平良中学校</t>
    <rPh sb="0" eb="2">
      <t>タイラ</t>
    </rPh>
    <rPh sb="2" eb="5">
      <t>チュウガッコウ</t>
    </rPh>
    <phoneticPr fontId="1"/>
  </si>
  <si>
    <t>北中学校</t>
    <rPh sb="0" eb="1">
      <t>キタ</t>
    </rPh>
    <rPh sb="1" eb="4">
      <t>チュウガッコウ</t>
    </rPh>
    <phoneticPr fontId="1"/>
  </si>
  <si>
    <t>久松中学校</t>
    <rPh sb="0" eb="2">
      <t>ヒサマツ</t>
    </rPh>
    <rPh sb="2" eb="5">
      <t>チュウガッコウ</t>
    </rPh>
    <phoneticPr fontId="1"/>
  </si>
  <si>
    <t>鏡原中学校</t>
    <rPh sb="0" eb="2">
      <t>カガミハラ</t>
    </rPh>
    <rPh sb="2" eb="5">
      <t>チュウガッコウ</t>
    </rPh>
    <phoneticPr fontId="1"/>
  </si>
  <si>
    <t>西辺中学校</t>
    <rPh sb="0" eb="2">
      <t>ニシベ</t>
    </rPh>
    <rPh sb="2" eb="5">
      <t>チュウガッコウ</t>
    </rPh>
    <phoneticPr fontId="1"/>
  </si>
  <si>
    <t>狩俣中学校</t>
    <rPh sb="0" eb="2">
      <t>カリマタ</t>
    </rPh>
    <rPh sb="2" eb="5">
      <t>チュウガッコウ</t>
    </rPh>
    <phoneticPr fontId="1"/>
  </si>
  <si>
    <t>池間中学校</t>
    <rPh sb="0" eb="2">
      <t>イケマ</t>
    </rPh>
    <rPh sb="2" eb="5">
      <t>チュウガッコウ</t>
    </rPh>
    <phoneticPr fontId="1"/>
  </si>
  <si>
    <t>城東中学校</t>
    <rPh sb="0" eb="2">
      <t>ジョウトウ</t>
    </rPh>
    <rPh sb="2" eb="5">
      <t>チュウガッコウ</t>
    </rPh>
    <phoneticPr fontId="1"/>
  </si>
  <si>
    <t>下地中学校</t>
    <rPh sb="0" eb="2">
      <t>シモジ</t>
    </rPh>
    <rPh sb="2" eb="5">
      <t>チュウガッコウ</t>
    </rPh>
    <phoneticPr fontId="1"/>
  </si>
  <si>
    <t>上野中学校</t>
    <rPh sb="0" eb="2">
      <t>ウエノ</t>
    </rPh>
    <rPh sb="2" eb="5">
      <t>チュウガッコウ</t>
    </rPh>
    <phoneticPr fontId="1"/>
  </si>
  <si>
    <t>伊良部島中学校</t>
    <rPh sb="0" eb="4">
      <t>イラブジマ</t>
    </rPh>
    <rPh sb="4" eb="7">
      <t>チュウガッコウ</t>
    </rPh>
    <phoneticPr fontId="1"/>
  </si>
  <si>
    <t>多良間中学校</t>
    <rPh sb="0" eb="3">
      <t>タラマ</t>
    </rPh>
    <rPh sb="3" eb="6">
      <t>チュウガッコウ</t>
    </rPh>
    <phoneticPr fontId="1"/>
  </si>
  <si>
    <t>申込担当者名</t>
    <rPh sb="0" eb="2">
      <t>モウシコミ</t>
    </rPh>
    <rPh sb="2" eb="5">
      <t>タントウシャ</t>
    </rPh>
    <rPh sb="5" eb="6">
      <t>メイ</t>
    </rPh>
    <phoneticPr fontId="1"/>
  </si>
  <si>
    <t>引率者名</t>
    <rPh sb="0" eb="2">
      <t>インソツ</t>
    </rPh>
    <rPh sb="2" eb="3">
      <t>シャ</t>
    </rPh>
    <rPh sb="3" eb="4">
      <t>メイ</t>
    </rPh>
    <phoneticPr fontId="1"/>
  </si>
  <si>
    <t>学科</t>
    <rPh sb="0" eb="2">
      <t>ガッカ</t>
    </rPh>
    <phoneticPr fontId="1"/>
  </si>
  <si>
    <t>自動車機械システム科</t>
    <rPh sb="0" eb="3">
      <t>ジドウシャ</t>
    </rPh>
    <rPh sb="3" eb="5">
      <t>キカイ</t>
    </rPh>
    <rPh sb="9" eb="10">
      <t>カ</t>
    </rPh>
    <phoneticPr fontId="1"/>
  </si>
  <si>
    <t>電気情報科</t>
    <rPh sb="0" eb="2">
      <t>デンキ</t>
    </rPh>
    <rPh sb="2" eb="5">
      <t>ジョウホウカ</t>
    </rPh>
    <phoneticPr fontId="1"/>
  </si>
  <si>
    <t>生活情報科</t>
    <rPh sb="0" eb="2">
      <t>セイカツ</t>
    </rPh>
    <rPh sb="2" eb="5">
      <t>ジョウホウカ</t>
    </rPh>
    <phoneticPr fontId="1"/>
  </si>
  <si>
    <t>電気分野</t>
    <rPh sb="0" eb="2">
      <t>デンキ</t>
    </rPh>
    <rPh sb="2" eb="4">
      <t>ブンヤ</t>
    </rPh>
    <phoneticPr fontId="1"/>
  </si>
  <si>
    <t>情報分野</t>
    <rPh sb="0" eb="2">
      <t>ジョウホウ</t>
    </rPh>
    <rPh sb="2" eb="4">
      <t>ブンヤ</t>
    </rPh>
    <phoneticPr fontId="1"/>
  </si>
  <si>
    <t>電気工事</t>
    <rPh sb="0" eb="2">
      <t>デンキ</t>
    </rPh>
    <rPh sb="2" eb="4">
      <t>コウジ</t>
    </rPh>
    <phoneticPr fontId="1"/>
  </si>
  <si>
    <t>シーケンス制御</t>
    <rPh sb="5" eb="7">
      <t>セイギョ</t>
    </rPh>
    <phoneticPr fontId="1"/>
  </si>
  <si>
    <t>LEDライト製作</t>
    <rPh sb="6" eb="8">
      <t>セイサク</t>
    </rPh>
    <phoneticPr fontId="1"/>
  </si>
  <si>
    <t>ドローンプログラミング</t>
    <phoneticPr fontId="1"/>
  </si>
  <si>
    <t>電気情報科希望者のみ選択してください。</t>
    <rPh sb="0" eb="2">
      <t>デンキ</t>
    </rPh>
    <rPh sb="2" eb="5">
      <t>ジョウホウカ</t>
    </rPh>
    <rPh sb="5" eb="8">
      <t>キボウシャ</t>
    </rPh>
    <rPh sb="10" eb="12">
      <t>センタク</t>
    </rPh>
    <phoneticPr fontId="1"/>
  </si>
  <si>
    <r>
      <t>　以下の項目に情報を入力し、メールにて提出をお願いします。
　この様式は本校ホームページからダウンロードできます。</t>
    </r>
    <r>
      <rPr>
        <u/>
        <sz val="16"/>
        <color theme="1"/>
        <rFont val="ＭＳ ゴシック"/>
        <family val="3"/>
        <charset val="128"/>
      </rPr>
      <t xml:space="preserve">
</t>
    </r>
    <r>
      <rPr>
        <sz val="16"/>
        <color theme="1"/>
        <rFont val="ＭＳ ゴシック"/>
        <family val="3"/>
        <charset val="128"/>
      </rPr>
      <t xml:space="preserve">
　</t>
    </r>
    <r>
      <rPr>
        <b/>
        <u/>
        <sz val="16"/>
        <color theme="1"/>
        <rFont val="ＭＳ ゴシック"/>
        <family val="3"/>
        <charset val="128"/>
      </rPr>
      <t>▲申込期間▲　令和８年９月１日（火）～９月１１日(金)</t>
    </r>
    <r>
      <rPr>
        <b/>
        <sz val="16"/>
        <color theme="1"/>
        <rFont val="ＭＳ ゴシック"/>
        <family val="3"/>
        <charset val="128"/>
      </rPr>
      <t xml:space="preserve">
</t>
    </r>
    <r>
      <rPr>
        <sz val="16"/>
        <color theme="1"/>
        <rFont val="ＭＳ ゴシック"/>
        <family val="3"/>
        <charset val="128"/>
      </rPr>
      <t>　</t>
    </r>
    <r>
      <rPr>
        <b/>
        <sz val="16"/>
        <color theme="1"/>
        <rFont val="ＭＳ ゴシック"/>
        <family val="3"/>
        <charset val="128"/>
      </rPr>
      <t>提出先メールアドレス：yonahatk@open.ed.jp　(担当：與那覇)</t>
    </r>
    <rPh sb="1" eb="3">
      <t>イカ</t>
    </rPh>
    <rPh sb="4" eb="6">
      <t>コウモク</t>
    </rPh>
    <rPh sb="7" eb="9">
      <t>ジョウホウ</t>
    </rPh>
    <rPh sb="10" eb="12">
      <t>ニュウリョク</t>
    </rPh>
    <rPh sb="19" eb="21">
      <t>テイシュツ</t>
    </rPh>
    <rPh sb="23" eb="24">
      <t>ネガ</t>
    </rPh>
    <rPh sb="33" eb="34">
      <t>ヨウ</t>
    </rPh>
    <rPh sb="34" eb="35">
      <t>シキ</t>
    </rPh>
    <rPh sb="36" eb="38">
      <t>ホンコウ</t>
    </rPh>
    <rPh sb="61" eb="63">
      <t>モウシコミ</t>
    </rPh>
    <rPh sb="63" eb="65">
      <t>キカン</t>
    </rPh>
    <rPh sb="67" eb="69">
      <t>レイワ</t>
    </rPh>
    <rPh sb="70" eb="71">
      <t>ネン</t>
    </rPh>
    <rPh sb="72" eb="73">
      <t>ガツ</t>
    </rPh>
    <rPh sb="74" eb="75">
      <t>ニチ</t>
    </rPh>
    <rPh sb="76" eb="77">
      <t>カ</t>
    </rPh>
    <rPh sb="80" eb="81">
      <t>ガツ</t>
    </rPh>
    <rPh sb="83" eb="84">
      <t>ニチ</t>
    </rPh>
    <rPh sb="85" eb="86">
      <t>キン</t>
    </rPh>
    <rPh sb="89" eb="91">
      <t>テイシュツ</t>
    </rPh>
    <rPh sb="91" eb="92">
      <t>サキ</t>
    </rPh>
    <rPh sb="121" eb="123">
      <t>タントウ</t>
    </rPh>
    <rPh sb="124" eb="127">
      <t>ヨナハ</t>
    </rPh>
    <phoneticPr fontId="1"/>
  </si>
  <si>
    <t>ドローンプログラミング</t>
  </si>
  <si>
    <t>施設見学希望</t>
    <rPh sb="0" eb="2">
      <t>シセツ</t>
    </rPh>
    <rPh sb="2" eb="4">
      <t>ケンガク</t>
    </rPh>
    <rPh sb="4" eb="6">
      <t>キボウ</t>
    </rPh>
    <phoneticPr fontId="1"/>
  </si>
  <si>
    <t>みやこじま　まもる</t>
    <phoneticPr fontId="1"/>
  </si>
  <si>
    <t>宮古島　まもる</t>
    <rPh sb="0" eb="2">
      <t>ミヤコ</t>
    </rPh>
    <rPh sb="2" eb="3">
      <t>ジマ</t>
    </rPh>
    <phoneticPr fontId="1"/>
  </si>
  <si>
    <t>宮古島　まるこ</t>
    <rPh sb="0" eb="2">
      <t>ミヤコ</t>
    </rPh>
    <rPh sb="2" eb="3">
      <t>シマ</t>
    </rPh>
    <phoneticPr fontId="1"/>
  </si>
  <si>
    <t>みやこじま　まるこ</t>
    <phoneticPr fontId="1"/>
  </si>
  <si>
    <t>宮古島　いたる</t>
    <rPh sb="0" eb="3">
      <t>ミヤコジマ</t>
    </rPh>
    <phoneticPr fontId="1"/>
  </si>
  <si>
    <t>みやこじま　いたる</t>
    <phoneticPr fontId="1"/>
  </si>
  <si>
    <t>ものづくり部見学希望</t>
    <rPh sb="5" eb="6">
      <t>ブ</t>
    </rPh>
    <rPh sb="6" eb="8">
      <t>ケンガク</t>
    </rPh>
    <rPh sb="8" eb="10">
      <t>キボウ</t>
    </rPh>
    <phoneticPr fontId="1"/>
  </si>
  <si>
    <t>宮古島中学校</t>
    <rPh sb="0" eb="3">
      <t>ミヤコジマ</t>
    </rPh>
    <rPh sb="3" eb="6">
      <t>チュウガッコウ</t>
    </rPh>
    <phoneticPr fontId="1"/>
  </si>
  <si>
    <t>宮古　太郎</t>
    <rPh sb="0" eb="2">
      <t>ミヤコ</t>
    </rPh>
    <rPh sb="3" eb="5">
      <t>タロウ</t>
    </rPh>
    <phoneticPr fontId="1"/>
  </si>
  <si>
    <t>宮古　花子</t>
    <rPh sb="0" eb="2">
      <t>ミヤコ</t>
    </rPh>
    <rPh sb="3" eb="5">
      <t>ハナコ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</si>
</sst>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indexed="8"/>
      <name val="ＭＳ Ｐゴシック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20"/>
      <color theme="1"/>
      <name val="ＭＳ ゴシック"/>
      <family val="3"/>
      <charset val="128"/>
    </font>
    <font>
      <u/>
      <sz val="16"/>
      <color theme="1"/>
      <name val="ＭＳ ゴシック"/>
      <family val="3"/>
      <charset val="128"/>
    </font>
    <font>
      <b/>
      <u/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shrinkToFi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top" shrinkToFit="1"/>
    </xf>
    <xf numFmtId="0" fontId="9" fillId="0" borderId="16" xfId="0" applyFont="1" applyBorder="1" applyAlignment="1">
      <alignment vertical="center" wrapText="1"/>
    </xf>
    <xf numFmtId="0" fontId="9" fillId="0" borderId="16" xfId="0" applyFont="1" applyBorder="1" applyAlignment="1" applyProtection="1">
      <alignment vertical="center" shrinkToFit="1"/>
      <protection locked="0"/>
    </xf>
    <xf numFmtId="0" fontId="9" fillId="0" borderId="1" xfId="0" applyFont="1" applyBorder="1" applyAlignment="1" applyProtection="1">
      <alignment horizontal="center" vertical="center" shrinkToFit="1"/>
      <protection locked="0"/>
    </xf>
    <xf numFmtId="0" fontId="21" fillId="0" borderId="1" xfId="0" applyFont="1" applyBorder="1" applyAlignment="1" applyProtection="1">
      <alignment horizontal="center" vertical="center" shrinkToFit="1"/>
      <protection locked="0"/>
    </xf>
    <xf numFmtId="0" fontId="21" fillId="0" borderId="1" xfId="0" applyFont="1" applyBorder="1" applyAlignment="1" applyProtection="1">
      <alignment horizontal="center" vertical="center" wrapText="1" shrinkToFit="1"/>
      <protection locked="0"/>
    </xf>
    <xf numFmtId="0" fontId="9" fillId="0" borderId="17" xfId="0" applyFont="1" applyBorder="1" applyAlignment="1">
      <alignment vertical="center" wrapText="1"/>
    </xf>
    <xf numFmtId="0" fontId="9" fillId="0" borderId="17" xfId="0" applyFont="1" applyBorder="1" applyAlignment="1">
      <alignment vertical="top" shrinkToFit="1"/>
    </xf>
    <xf numFmtId="0" fontId="9" fillId="0" borderId="1" xfId="0" applyFont="1" applyBorder="1" applyAlignment="1" applyProtection="1">
      <alignment horizontal="center" vertical="center" shrinkToFit="1"/>
    </xf>
    <xf numFmtId="0" fontId="9" fillId="0" borderId="16" xfId="0" applyFont="1" applyBorder="1" applyAlignment="1" applyProtection="1">
      <alignment vertical="center" shrinkToFit="1"/>
    </xf>
    <xf numFmtId="0" fontId="21" fillId="0" borderId="1" xfId="0" applyFont="1" applyBorder="1" applyAlignment="1" applyProtection="1">
      <alignment horizontal="center" vertical="center" shrinkToFit="1"/>
    </xf>
    <xf numFmtId="0" fontId="21" fillId="0" borderId="1" xfId="0" applyFont="1" applyBorder="1" applyAlignment="1" applyProtection="1">
      <alignment horizontal="center" vertical="center" wrapText="1" shrinkToFit="1"/>
    </xf>
    <xf numFmtId="0" fontId="4" fillId="0" borderId="13" xfId="0" applyFont="1" applyBorder="1" applyAlignment="1" applyProtection="1">
      <alignment horizontal="center" vertical="center" shrinkToFit="1"/>
    </xf>
    <xf numFmtId="0" fontId="4" fillId="0" borderId="14" xfId="0" applyFont="1" applyBorder="1" applyAlignment="1" applyProtection="1">
      <alignment horizontal="center" vertical="center" shrinkToFit="1"/>
    </xf>
    <xf numFmtId="0" fontId="4" fillId="0" borderId="20" xfId="0" applyFont="1" applyBorder="1" applyAlignment="1" applyProtection="1">
      <alignment horizontal="center" vertical="center" shrinkToFit="1"/>
    </xf>
    <xf numFmtId="0" fontId="21" fillId="0" borderId="12" xfId="0" applyFont="1" applyBorder="1" applyAlignment="1" applyProtection="1">
      <alignment horizontal="center" vertical="center" shrinkToFit="1"/>
    </xf>
    <xf numFmtId="0" fontId="21" fillId="0" borderId="15" xfId="0" applyFont="1" applyBorder="1" applyAlignment="1" applyProtection="1">
      <alignment horizontal="center" vertical="center" shrinkToFit="1"/>
    </xf>
    <xf numFmtId="0" fontId="21" fillId="0" borderId="19" xfId="0" applyFont="1" applyBorder="1" applyAlignment="1" applyProtection="1">
      <alignment horizontal="center" vertical="center" shrinkToFit="1"/>
    </xf>
    <xf numFmtId="0" fontId="21" fillId="0" borderId="21" xfId="0" applyFont="1" applyBorder="1" applyAlignment="1" applyProtection="1">
      <alignment horizontal="center" vertical="center" shrinkToFit="1"/>
    </xf>
    <xf numFmtId="0" fontId="21" fillId="0" borderId="18" xfId="0" applyFont="1" applyBorder="1" applyAlignment="1" applyProtection="1">
      <alignment horizontal="center" vertical="center" shrinkToFi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 applyProtection="1">
      <alignment horizontal="center" vertical="center" shrinkToFit="1"/>
    </xf>
    <xf numFmtId="0" fontId="9" fillId="0" borderId="16" xfId="0" applyFont="1" applyBorder="1" applyAlignment="1" applyProtection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15" xfId="0" applyFont="1" applyBorder="1" applyAlignment="1" applyProtection="1">
      <alignment horizontal="center" vertical="center" shrinkToFit="1"/>
      <protection locked="0"/>
    </xf>
    <xf numFmtId="0" fontId="9" fillId="0" borderId="16" xfId="0" applyFont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 applyProtection="1">
      <alignment horizontal="center" vertical="center" shrinkToFit="1"/>
      <protection locked="0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ＭＳ ゴシック"/>
        <family val="3"/>
        <charset val="128"/>
        <scheme val="none"/>
      </font>
      <alignment horizontal="center" vertical="center" textRotation="0" wrapText="0" indent="0" justifyLastLine="0" shrinkToFit="1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ＭＳ ゴシック"/>
        <family val="3"/>
        <charset val="128"/>
        <scheme val="none"/>
      </font>
      <alignment horizontal="center" vertical="center" textRotation="0" wrapText="0" indent="0" justifyLastLine="0" shrinkToFit="1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ＭＳ ゴシック"/>
        <family val="3"/>
        <charset val="128"/>
        <scheme val="none"/>
      </font>
      <alignment horizontal="center" vertical="center" textRotation="0" wrapText="0" indent="0" justifyLastLine="0" shrinkToFit="1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ＭＳ ゴシック"/>
        <family val="3"/>
        <charset val="128"/>
        <scheme val="none"/>
      </font>
      <numFmt numFmtId="0" formatCode="General"/>
      <alignment horizontal="center" vertical="center" textRotation="0" wrapText="0" indent="0" justifyLastLine="0" shrinkToFit="1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ＭＳ ゴシック"/>
        <family val="3"/>
        <charset val="128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ＭＳ ゴシック"/>
        <family val="3"/>
        <charset val="128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ＭＳ ゴシック"/>
        <family val="3"/>
        <charset val="128"/>
        <scheme val="none"/>
      </font>
      <alignment horizontal="center" vertical="center" textRotation="0" wrapText="0" indent="0" justifyLastLine="0" shrinkToFit="1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ＭＳ ゴシック"/>
        <family val="3"/>
        <charset val="128"/>
        <scheme val="none"/>
      </font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rgb="FF000000"/>
        <name val="ＭＳ ゴシック"/>
        <family val="3"/>
        <charset val="128"/>
        <scheme val="none"/>
      </font>
      <alignment horizontal="general" vertical="center" textRotation="0" wrapText="0" indent="0" justifyLastLine="0" shrinkToFit="1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ＭＳ ゴシック"/>
        <family val="3"/>
        <charset val="128"/>
        <scheme val="none"/>
      </font>
      <alignment horizontal="center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ＭＳ ゴシック"/>
        <family val="3"/>
        <charset val="128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ＭＳ ゴシック"/>
        <family val="3"/>
        <charset val="128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ＭＳ ゴシック"/>
        <family val="3"/>
        <charset val="128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ＭＳ ゴシック"/>
        <family val="3"/>
        <charset val="128"/>
        <scheme val="none"/>
      </font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ＭＳ ゴシック"/>
        <family val="3"/>
        <charset val="128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ＭＳ ゴシック"/>
        <family val="3"/>
        <charset val="128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ＭＳ ゴシック"/>
        <family val="3"/>
        <charset val="128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ＭＳ ゴシック"/>
        <family val="3"/>
        <charset val="128"/>
        <scheme val="none"/>
      </font>
      <alignment horizontal="center" vertical="center" textRotation="0" wrapText="0" indent="0" justifyLastLine="0" shrinkToFit="1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ＭＳ ゴシック"/>
        <family val="3"/>
        <charset val="128"/>
        <scheme val="none"/>
      </font>
      <alignment horizontal="general" vertical="center" textRotation="0" wrapText="0" indent="0" justifyLastLine="0" shrinkToFit="1" readingOrder="0"/>
      <protection locked="1" hidden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ＭＳ ゴシック"/>
        <family val="3"/>
        <charset val="128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84491</xdr:colOff>
      <xdr:row>5</xdr:row>
      <xdr:rowOff>65890</xdr:rowOff>
    </xdr:from>
    <xdr:to>
      <xdr:col>13</xdr:col>
      <xdr:colOff>1286770</xdr:colOff>
      <xdr:row>22</xdr:row>
      <xdr:rowOff>24652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BD58A8-10EB-46FF-919E-0F5CE5080FA2}"/>
            </a:ext>
          </a:extLst>
        </xdr:cNvPr>
        <xdr:cNvSpPr txBox="1"/>
      </xdr:nvSpPr>
      <xdr:spPr>
        <a:xfrm>
          <a:off x="9956873" y="2542390"/>
          <a:ext cx="7746515" cy="1055952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800"/>
            <a:t>申込用紙記入手順</a:t>
          </a:r>
          <a:endParaRPr kumimoji="1" lang="en-US" altLang="ja-JP" sz="2800"/>
        </a:p>
        <a:p>
          <a:endParaRPr kumimoji="1" lang="en-US" altLang="ja-JP" sz="1600"/>
        </a:p>
        <a:p>
          <a:r>
            <a:rPr kumimoji="1" lang="ja-JP" altLang="en-US" sz="1600"/>
            <a:t>１．中学校名、申込担当者名、引率者名を記入。</a:t>
          </a:r>
          <a:endParaRPr kumimoji="1" lang="en-US" altLang="ja-JP" sz="1600"/>
        </a:p>
        <a:p>
          <a:r>
            <a:rPr kumimoji="1" lang="ja-JP" altLang="en-US" sz="1600"/>
            <a:t>　　</a:t>
          </a:r>
          <a:r>
            <a:rPr kumimoji="1" lang="en-US" altLang="ja-JP" sz="1600"/>
            <a:t>※</a:t>
          </a:r>
          <a:r>
            <a:rPr kumimoji="1" lang="ja-JP" altLang="en-US" sz="1600"/>
            <a:t>引率者は、同日に行われる「学校説明会」に参加される先生と</a:t>
          </a:r>
          <a:endParaRPr kumimoji="1" lang="en-US" altLang="ja-JP" sz="1600"/>
        </a:p>
        <a:p>
          <a:r>
            <a:rPr kumimoji="1" lang="ja-JP" altLang="en-US" sz="1600"/>
            <a:t>　　　</a:t>
          </a:r>
          <a:r>
            <a:rPr kumimoji="1" lang="ja-JP" altLang="en-US" sz="1600" baseline="0"/>
            <a:t>  </a:t>
          </a:r>
          <a:r>
            <a:rPr kumimoji="1" lang="ja-JP" altLang="en-US" sz="1600"/>
            <a:t>兼務されても構いません。</a:t>
          </a:r>
          <a:endParaRPr kumimoji="1" lang="en-US" altLang="ja-JP" sz="1600"/>
        </a:p>
        <a:p>
          <a:endParaRPr kumimoji="1" lang="en-US" altLang="ja-JP" sz="1600"/>
        </a:p>
        <a:p>
          <a:r>
            <a:rPr kumimoji="1" lang="ja-JP" altLang="en-US" sz="1600"/>
            <a:t>２．希望学科（</a:t>
          </a:r>
          <a:r>
            <a:rPr kumimoji="1" lang="en-US" altLang="ja-JP" sz="1600"/>
            <a:t>1</a:t>
          </a:r>
          <a:r>
            <a:rPr kumimoji="1" lang="ja-JP" altLang="en-US" sz="1600"/>
            <a:t>学科）を選択。</a:t>
          </a:r>
          <a:endParaRPr kumimoji="1" lang="en-US" altLang="ja-JP" sz="1600"/>
        </a:p>
        <a:p>
          <a:r>
            <a:rPr kumimoji="1" lang="ja-JP" altLang="en-US" sz="1600"/>
            <a:t>　　</a:t>
          </a:r>
          <a:r>
            <a:rPr kumimoji="1" lang="en-US" altLang="ja-JP" sz="1600"/>
            <a:t>※ </a:t>
          </a:r>
          <a:r>
            <a:rPr kumimoji="1" lang="ja-JP" altLang="en-US" sz="1600"/>
            <a:t>希望学科を複数選択することはできません。</a:t>
          </a:r>
          <a:endParaRPr kumimoji="1" lang="en-US" altLang="ja-JP" sz="1600"/>
        </a:p>
        <a:p>
          <a:r>
            <a:rPr kumimoji="1" lang="ja-JP" altLang="en-US" sz="1600"/>
            <a:t>　　</a:t>
          </a:r>
          <a:r>
            <a:rPr kumimoji="1" lang="en-US" altLang="ja-JP" sz="1600"/>
            <a:t>※ </a:t>
          </a:r>
          <a:r>
            <a:rPr kumimoji="1" lang="ja-JP" altLang="en-US" sz="1600" b="1" u="sng">
              <a:solidFill>
                <a:srgbClr val="FF0000"/>
              </a:solidFill>
            </a:rPr>
            <a:t>電気情報科を選択した場合</a:t>
          </a:r>
          <a:r>
            <a:rPr kumimoji="1" lang="ja-JP" altLang="en-US" sz="1600"/>
            <a:t>は、体験内容について電気分野から１つ、</a:t>
          </a:r>
          <a:endParaRPr kumimoji="1" lang="en-US" altLang="ja-JP" sz="1600"/>
        </a:p>
        <a:p>
          <a:r>
            <a:rPr kumimoji="1" lang="ja-JP" altLang="en-US" sz="1600"/>
            <a:t>　　　　情報分野から１つ、合計２つの体験内容を選んでください。</a:t>
          </a:r>
          <a:endParaRPr kumimoji="1" lang="en-US" altLang="ja-JP" sz="1600"/>
        </a:p>
        <a:p>
          <a:endParaRPr kumimoji="1" lang="en-US" altLang="ja-JP" sz="1600"/>
        </a:p>
        <a:p>
          <a:r>
            <a:rPr kumimoji="1" lang="ja-JP" altLang="en-US" sz="1600"/>
            <a:t>３．生徒氏名、ふりがなを記入。</a:t>
          </a:r>
          <a:endParaRPr kumimoji="1" lang="en-US" altLang="ja-JP" sz="1600"/>
        </a:p>
        <a:p>
          <a:endParaRPr kumimoji="1" lang="en-US" altLang="ja-JP" sz="1600"/>
        </a:p>
        <a:p>
          <a:r>
            <a:rPr kumimoji="1" lang="ja-JP" altLang="en-US" sz="1600"/>
            <a:t>４．</a:t>
          </a:r>
          <a:r>
            <a:rPr kumimoji="1" lang="ja-JP" altLang="en-US" sz="1600" b="1"/>
            <a:t>（希望者のみ）</a:t>
          </a:r>
          <a:r>
            <a:rPr kumimoji="1" lang="ja-JP" altLang="en-US" sz="1600"/>
            <a:t>放課後に</a:t>
          </a:r>
          <a:r>
            <a:rPr kumimoji="1" lang="ja-JP" altLang="en-US" sz="1600" b="1">
              <a:solidFill>
                <a:srgbClr val="FF0000"/>
              </a:solidFill>
            </a:rPr>
            <a:t>部活動の体験入部（または見学）</a:t>
          </a:r>
          <a:r>
            <a:rPr kumimoji="1" lang="ja-JP" altLang="en-US" sz="1600"/>
            <a:t>と体験した学科の</a:t>
          </a:r>
          <a:r>
            <a:rPr kumimoji="1" lang="ja-JP" altLang="en-US" sz="1600" b="1">
              <a:solidFill>
                <a:srgbClr val="FF0000"/>
              </a:solidFill>
            </a:rPr>
            <a:t>施設見学</a:t>
          </a:r>
          <a:endParaRPr kumimoji="1" lang="en-US" altLang="ja-JP" sz="1600" b="1">
            <a:solidFill>
              <a:srgbClr val="FF0000"/>
            </a:solidFill>
          </a:endParaRPr>
        </a:p>
        <a:p>
          <a:r>
            <a:rPr kumimoji="1" lang="ja-JP" altLang="en-US" sz="1600"/>
            <a:t>　　を予定しています。希望者は、備考の欄に記入をお願いします。</a:t>
          </a:r>
          <a:endParaRPr kumimoji="1" lang="en-US" altLang="ja-JP" sz="1600"/>
        </a:p>
        <a:p>
          <a:r>
            <a:rPr kumimoji="1" lang="ja-JP" altLang="en-US" sz="1600" baseline="0"/>
            <a:t>　　　なお、</a:t>
          </a:r>
          <a:r>
            <a:rPr kumimoji="1" lang="ja-JP" altLang="en-US" sz="1600" b="1" u="sng" baseline="0">
              <a:solidFill>
                <a:srgbClr val="FF0000"/>
              </a:solidFill>
            </a:rPr>
            <a:t>部活動の体験入部を希望する生徒</a:t>
          </a:r>
          <a:r>
            <a:rPr kumimoji="1" lang="ja-JP" altLang="en-US" sz="1600" baseline="0"/>
            <a:t>は、「同意書」を記入の上、体験入学当日</a:t>
          </a:r>
          <a:endParaRPr kumimoji="1" lang="en-US" altLang="ja-JP" sz="1600" baseline="0"/>
        </a:p>
        <a:p>
          <a:r>
            <a:rPr kumimoji="1" lang="ja-JP" altLang="en-US" sz="1600" baseline="0"/>
            <a:t>　　に持参してください。</a:t>
          </a:r>
          <a:r>
            <a:rPr kumimoji="1" lang="en-US" altLang="ja-JP" sz="1600" baseline="0"/>
            <a:t> </a:t>
          </a:r>
        </a:p>
        <a:p>
          <a:r>
            <a:rPr kumimoji="1" lang="ja-JP" altLang="en-US" sz="1600" baseline="0"/>
            <a:t>　</a:t>
          </a:r>
          <a:r>
            <a:rPr kumimoji="1" lang="en-US" altLang="ja-JP" sz="1600" baseline="0"/>
            <a:t>※ </a:t>
          </a:r>
          <a:r>
            <a:rPr kumimoji="1" lang="ja-JP" altLang="en-US" sz="1600" baseline="0"/>
            <a:t>部活動によっては、体験入部、見学ができない場合もあります。</a:t>
          </a:r>
          <a:endParaRPr kumimoji="1" lang="en-US" altLang="ja-JP" sz="1600" baseline="0"/>
        </a:p>
        <a:p>
          <a:r>
            <a:rPr kumimoji="1" lang="ja-JP" altLang="en-US" sz="1600" baseline="0"/>
            <a:t>　</a:t>
          </a:r>
          <a:r>
            <a:rPr kumimoji="1" lang="en-US" altLang="ja-JP" sz="1600" baseline="0"/>
            <a:t>※</a:t>
          </a:r>
          <a:r>
            <a:rPr kumimoji="1" lang="ja-JP" altLang="en-US" sz="1600" baseline="0"/>
            <a:t>「</a:t>
          </a:r>
          <a:r>
            <a:rPr kumimoji="1" lang="en-US" altLang="ja-JP" sz="1600" baseline="0"/>
            <a:t> </a:t>
          </a:r>
          <a:r>
            <a:rPr kumimoji="1" lang="ja-JP" altLang="en-US" sz="1600" baseline="0"/>
            <a:t>同意書」は、体験入部希望者分をまとめて、後日各中学校へ郵送予定です。</a:t>
          </a:r>
          <a:endParaRPr kumimoji="1" lang="en-US" altLang="ja-JP" sz="1600" baseline="0"/>
        </a:p>
        <a:p>
          <a:r>
            <a:rPr kumimoji="1" lang="ja-JP" altLang="en-US" sz="1600" baseline="0"/>
            <a:t>　</a:t>
          </a:r>
          <a:r>
            <a:rPr kumimoji="1" lang="en-US" altLang="ja-JP" sz="1600" baseline="0"/>
            <a:t>※ </a:t>
          </a:r>
          <a:r>
            <a:rPr kumimoji="1" lang="ja-JP" altLang="en-US" sz="1600" baseline="0"/>
            <a:t>部活動見学希望、施設見学希望は、同意書は不要です。</a:t>
          </a:r>
          <a:endParaRPr kumimoji="1" lang="en-US" altLang="ja-JP" sz="1600" baseline="0"/>
        </a:p>
        <a:p>
          <a:endParaRPr kumimoji="1" lang="en-US" altLang="ja-JP" sz="1600" baseline="0"/>
        </a:p>
        <a:p>
          <a:r>
            <a:rPr kumimoji="1" lang="ja-JP" altLang="en-US" sz="1600"/>
            <a:t>＜部活動・同好会＞</a:t>
          </a:r>
          <a:endParaRPr kumimoji="1" lang="en-US" altLang="ja-JP" sz="1600"/>
        </a:p>
        <a:p>
          <a:r>
            <a:rPr kumimoji="1" lang="ja-JP" altLang="en-US" sz="1600"/>
            <a:t>　・男子バスケットボール部　・女子バスケットボール部　・野球部</a:t>
          </a:r>
          <a:endParaRPr kumimoji="1" lang="en-US" altLang="ja-JP" sz="1600"/>
        </a:p>
        <a:p>
          <a:r>
            <a:rPr kumimoji="1" lang="ja-JP" altLang="en-US" sz="1600"/>
            <a:t>　・ボクシング部　・ウエイトリフティング部　・陸上競技部　・自転車競技部</a:t>
          </a:r>
          <a:endParaRPr kumimoji="1" lang="en-US" altLang="ja-JP" sz="1600"/>
        </a:p>
        <a:p>
          <a:r>
            <a:rPr kumimoji="1" lang="ja-JP" altLang="en-US" sz="1600"/>
            <a:t>　・サッカー同好会　・ものづくり部　・自動車整備部　・マイコンカー部</a:t>
          </a:r>
          <a:endParaRPr kumimoji="1" lang="en-US" altLang="ja-JP" sz="1600"/>
        </a:p>
        <a:p>
          <a:r>
            <a:rPr kumimoji="1" lang="ja-JP" altLang="en-US" sz="1600"/>
            <a:t>　・写真･映像同好会　・軽音楽同好会　・家庭クラブ</a:t>
          </a:r>
          <a:endParaRPr kumimoji="1" lang="en-US" altLang="ja-JP" sz="16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82251</xdr:colOff>
      <xdr:row>5</xdr:row>
      <xdr:rowOff>72950</xdr:rowOff>
    </xdr:from>
    <xdr:to>
      <xdr:col>13</xdr:col>
      <xdr:colOff>1282625</xdr:colOff>
      <xdr:row>22</xdr:row>
      <xdr:rowOff>18377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1060719-7981-4EC2-B0DD-57BB7FEA0C1E}"/>
            </a:ext>
          </a:extLst>
        </xdr:cNvPr>
        <xdr:cNvSpPr txBox="1"/>
      </xdr:nvSpPr>
      <xdr:spPr>
        <a:xfrm>
          <a:off x="9954633" y="2549450"/>
          <a:ext cx="7744610" cy="1054619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800"/>
            <a:t>申込用紙記入手順</a:t>
          </a:r>
          <a:endParaRPr kumimoji="1" lang="en-US" altLang="ja-JP" sz="2800"/>
        </a:p>
        <a:p>
          <a:endParaRPr kumimoji="1" lang="en-US" altLang="ja-JP" sz="1600"/>
        </a:p>
        <a:p>
          <a:r>
            <a:rPr kumimoji="1" lang="ja-JP" altLang="en-US" sz="1600"/>
            <a:t>１．中学校名、申込担当者名、引率者名を記入。</a:t>
          </a:r>
          <a:endParaRPr kumimoji="1" lang="en-US" altLang="ja-JP" sz="1600"/>
        </a:p>
        <a:p>
          <a:r>
            <a:rPr kumimoji="1" lang="ja-JP" altLang="en-US" sz="1600"/>
            <a:t>　　</a:t>
          </a:r>
          <a:r>
            <a:rPr kumimoji="1" lang="en-US" altLang="ja-JP" sz="1600"/>
            <a:t>※</a:t>
          </a:r>
          <a:r>
            <a:rPr kumimoji="1" lang="ja-JP" altLang="en-US" sz="1600"/>
            <a:t>引率者は、同日に行われる「学校説明会」に参加される先生と</a:t>
          </a:r>
          <a:endParaRPr kumimoji="1" lang="en-US" altLang="ja-JP" sz="1600"/>
        </a:p>
        <a:p>
          <a:r>
            <a:rPr kumimoji="1" lang="ja-JP" altLang="en-US" sz="1600"/>
            <a:t>　　　</a:t>
          </a:r>
          <a:r>
            <a:rPr kumimoji="1" lang="ja-JP" altLang="en-US" sz="1600" baseline="0"/>
            <a:t>  </a:t>
          </a:r>
          <a:r>
            <a:rPr kumimoji="1" lang="ja-JP" altLang="en-US" sz="1600"/>
            <a:t>兼務されても構いません。</a:t>
          </a:r>
          <a:endParaRPr kumimoji="1" lang="en-US" altLang="ja-JP" sz="1600"/>
        </a:p>
        <a:p>
          <a:endParaRPr kumimoji="1" lang="en-US" altLang="ja-JP" sz="1600"/>
        </a:p>
        <a:p>
          <a:r>
            <a:rPr kumimoji="1" lang="ja-JP" altLang="en-US" sz="1600"/>
            <a:t>２．希望学科（</a:t>
          </a:r>
          <a:r>
            <a:rPr kumimoji="1" lang="en-US" altLang="ja-JP" sz="1600"/>
            <a:t>1</a:t>
          </a:r>
          <a:r>
            <a:rPr kumimoji="1" lang="ja-JP" altLang="en-US" sz="1600"/>
            <a:t>学科）を選択。</a:t>
          </a:r>
          <a:endParaRPr kumimoji="1" lang="en-US" altLang="ja-JP" sz="1600"/>
        </a:p>
        <a:p>
          <a:r>
            <a:rPr kumimoji="1" lang="ja-JP" altLang="en-US" sz="1600"/>
            <a:t>　　</a:t>
          </a:r>
          <a:r>
            <a:rPr kumimoji="1" lang="en-US" altLang="ja-JP" sz="1600"/>
            <a:t>※ </a:t>
          </a:r>
          <a:r>
            <a:rPr kumimoji="1" lang="ja-JP" altLang="en-US" sz="1600"/>
            <a:t>希望学科を複数選択することはできません。</a:t>
          </a:r>
          <a:endParaRPr kumimoji="1" lang="en-US" altLang="ja-JP" sz="1600"/>
        </a:p>
        <a:p>
          <a:r>
            <a:rPr kumimoji="1" lang="ja-JP" altLang="en-US" sz="1600"/>
            <a:t>　　</a:t>
          </a:r>
          <a:r>
            <a:rPr kumimoji="1" lang="en-US" altLang="ja-JP" sz="1600"/>
            <a:t>※ </a:t>
          </a:r>
          <a:r>
            <a:rPr kumimoji="1" lang="ja-JP" altLang="en-US" sz="1600" b="1" u="sng">
              <a:solidFill>
                <a:srgbClr val="FF0000"/>
              </a:solidFill>
            </a:rPr>
            <a:t>電気情報科を選択した場合</a:t>
          </a:r>
          <a:r>
            <a:rPr kumimoji="1" lang="ja-JP" altLang="en-US" sz="1600"/>
            <a:t>は、体験内容について電気分野から１つ、</a:t>
          </a:r>
          <a:endParaRPr kumimoji="1" lang="en-US" altLang="ja-JP" sz="1600"/>
        </a:p>
        <a:p>
          <a:r>
            <a:rPr kumimoji="1" lang="ja-JP" altLang="en-US" sz="1600"/>
            <a:t>　　　　情報分野から１つ、合計２つの体験内容を選んでください。</a:t>
          </a:r>
          <a:endParaRPr kumimoji="1" lang="en-US" altLang="ja-JP" sz="1600"/>
        </a:p>
        <a:p>
          <a:endParaRPr kumimoji="1" lang="en-US" altLang="ja-JP" sz="1600"/>
        </a:p>
        <a:p>
          <a:r>
            <a:rPr kumimoji="1" lang="ja-JP" altLang="en-US" sz="1600"/>
            <a:t>３．生徒氏名、ふりがなを記入。</a:t>
          </a:r>
          <a:endParaRPr kumimoji="1" lang="en-US" altLang="ja-JP" sz="1600"/>
        </a:p>
        <a:p>
          <a:endParaRPr kumimoji="1" lang="en-US" altLang="ja-JP" sz="1600"/>
        </a:p>
        <a:p>
          <a:r>
            <a:rPr kumimoji="1" lang="ja-JP" altLang="en-US" sz="1600"/>
            <a:t>４．</a:t>
          </a:r>
          <a:r>
            <a:rPr kumimoji="1" lang="ja-JP" altLang="en-US" sz="1600" b="1"/>
            <a:t>（希望者のみ）</a:t>
          </a:r>
          <a:r>
            <a:rPr kumimoji="1" lang="ja-JP" altLang="en-US" sz="1600"/>
            <a:t>放課後に</a:t>
          </a:r>
          <a:r>
            <a:rPr kumimoji="1" lang="ja-JP" altLang="en-US" sz="1600" b="1">
              <a:solidFill>
                <a:srgbClr val="FF0000"/>
              </a:solidFill>
            </a:rPr>
            <a:t>部活動の体験入部（または見学）</a:t>
          </a:r>
          <a:r>
            <a:rPr kumimoji="1" lang="ja-JP" altLang="en-US" sz="1600"/>
            <a:t>と体験した学科の</a:t>
          </a:r>
          <a:r>
            <a:rPr kumimoji="1" lang="ja-JP" altLang="en-US" sz="1600" b="1">
              <a:solidFill>
                <a:srgbClr val="FF0000"/>
              </a:solidFill>
            </a:rPr>
            <a:t>施設見学</a:t>
          </a:r>
          <a:endParaRPr kumimoji="1" lang="en-US" altLang="ja-JP" sz="1600" b="1">
            <a:solidFill>
              <a:srgbClr val="FF0000"/>
            </a:solidFill>
          </a:endParaRPr>
        </a:p>
        <a:p>
          <a:r>
            <a:rPr kumimoji="1" lang="ja-JP" altLang="en-US" sz="1600"/>
            <a:t>　　を予定しています。希望者は、備考の欄に記入をお願いします。</a:t>
          </a:r>
          <a:endParaRPr kumimoji="1" lang="en-US" altLang="ja-JP" sz="1600"/>
        </a:p>
        <a:p>
          <a:r>
            <a:rPr kumimoji="1" lang="ja-JP" altLang="en-US" sz="1600" baseline="0"/>
            <a:t>　　　なお、</a:t>
          </a:r>
          <a:r>
            <a:rPr kumimoji="1" lang="ja-JP" altLang="en-US" sz="1600" b="1" u="sng" baseline="0">
              <a:solidFill>
                <a:srgbClr val="FF0000"/>
              </a:solidFill>
            </a:rPr>
            <a:t>部活動の体験入部を希望する生徒</a:t>
          </a:r>
          <a:r>
            <a:rPr kumimoji="1" lang="ja-JP" altLang="en-US" sz="1600" baseline="0"/>
            <a:t>は、「同意書」を記入の上、体験入学当日</a:t>
          </a:r>
          <a:endParaRPr kumimoji="1" lang="en-US" altLang="ja-JP" sz="1600" baseline="0"/>
        </a:p>
        <a:p>
          <a:r>
            <a:rPr kumimoji="1" lang="ja-JP" altLang="en-US" sz="1600" baseline="0"/>
            <a:t>　　に持参してください。</a:t>
          </a:r>
          <a:r>
            <a:rPr kumimoji="1" lang="en-US" altLang="ja-JP" sz="1600" baseline="0"/>
            <a:t> </a:t>
          </a:r>
        </a:p>
        <a:p>
          <a:r>
            <a:rPr kumimoji="1" lang="ja-JP" altLang="en-US" sz="1600" baseline="0"/>
            <a:t>　</a:t>
          </a:r>
          <a:r>
            <a:rPr kumimoji="1" lang="en-US" altLang="ja-JP" sz="1600" baseline="0"/>
            <a:t>※ </a:t>
          </a:r>
          <a:r>
            <a:rPr kumimoji="1" lang="ja-JP" altLang="en-US" sz="1600" baseline="0"/>
            <a:t>部活動によっては、体験入部、見学ができない場合もあります。</a:t>
          </a:r>
          <a:endParaRPr kumimoji="1" lang="en-US" altLang="ja-JP" sz="1600" baseline="0"/>
        </a:p>
        <a:p>
          <a:r>
            <a:rPr kumimoji="1" lang="ja-JP" altLang="en-US" sz="1600" baseline="0"/>
            <a:t>　</a:t>
          </a:r>
          <a:r>
            <a:rPr kumimoji="1" lang="en-US" altLang="ja-JP" sz="1600" baseline="0"/>
            <a:t>※</a:t>
          </a:r>
          <a:r>
            <a:rPr kumimoji="1" lang="ja-JP" altLang="en-US" sz="1600" baseline="0"/>
            <a:t>「</a:t>
          </a:r>
          <a:r>
            <a:rPr kumimoji="1" lang="en-US" altLang="ja-JP" sz="1600" baseline="0"/>
            <a:t> </a:t>
          </a:r>
          <a:r>
            <a:rPr kumimoji="1" lang="ja-JP" altLang="en-US" sz="1600" baseline="0"/>
            <a:t>同意書」は、体験入部希望者分をまとめて、後日各中学校へ郵送予定です。</a:t>
          </a:r>
          <a:endParaRPr kumimoji="1" lang="en-US" altLang="ja-JP" sz="1600" baseline="0"/>
        </a:p>
        <a:p>
          <a:r>
            <a:rPr kumimoji="1" lang="ja-JP" altLang="en-US" sz="1600" baseline="0"/>
            <a:t>　</a:t>
          </a:r>
          <a:r>
            <a:rPr kumimoji="1" lang="en-US" altLang="ja-JP" sz="1600" baseline="0"/>
            <a:t>※ </a:t>
          </a:r>
          <a:r>
            <a:rPr kumimoji="1" lang="ja-JP" altLang="en-US" sz="1600" baseline="0"/>
            <a:t>部活動見学希望、施設見学希望は、同意書は不要です。</a:t>
          </a:r>
          <a:endParaRPr kumimoji="1" lang="en-US" altLang="ja-JP" sz="1600" baseline="0"/>
        </a:p>
        <a:p>
          <a:endParaRPr kumimoji="1" lang="en-US" altLang="ja-JP" sz="1600" baseline="0"/>
        </a:p>
        <a:p>
          <a:r>
            <a:rPr kumimoji="1" lang="ja-JP" altLang="en-US" sz="1600"/>
            <a:t>＜部活動・同好会＞</a:t>
          </a:r>
          <a:endParaRPr kumimoji="1" lang="en-US" altLang="ja-JP" sz="1600"/>
        </a:p>
        <a:p>
          <a:r>
            <a:rPr kumimoji="1" lang="ja-JP" altLang="en-US" sz="1600"/>
            <a:t>　・男子バスケットボール部　・女子バスケットボール部　・野球部</a:t>
          </a:r>
          <a:endParaRPr kumimoji="1" lang="en-US" altLang="ja-JP" sz="1600"/>
        </a:p>
        <a:p>
          <a:r>
            <a:rPr kumimoji="1" lang="ja-JP" altLang="en-US" sz="1600"/>
            <a:t>　・ボクシング部　・ウエイトリフティング部　・陸上競技部　・自転車競技部</a:t>
          </a:r>
          <a:endParaRPr kumimoji="1" lang="en-US" altLang="ja-JP" sz="1600"/>
        </a:p>
        <a:p>
          <a:r>
            <a:rPr kumimoji="1" lang="ja-JP" altLang="en-US" sz="1600"/>
            <a:t>　・サッカー同好会　・ものづくり部　・自動車整備部　・マイコンカー部</a:t>
          </a:r>
          <a:endParaRPr kumimoji="1" lang="en-US" altLang="ja-JP" sz="1600"/>
        </a:p>
        <a:p>
          <a:r>
            <a:rPr kumimoji="1" lang="ja-JP" altLang="en-US" sz="1600"/>
            <a:t>　・写真･映像同好会　・軽音楽同好会　・家庭クラブ</a:t>
          </a:r>
          <a:endParaRPr kumimoji="1" lang="en-US" altLang="ja-JP" sz="16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6F4AF8-4796-48F8-9338-757470B3EEE4}" name="テーブル1" displayName="テーブル1" ref="B10:I40" totalsRowShown="0" headerRowDxfId="25" dataDxfId="23" headerRowBorderDxfId="24" tableBorderDxfId="22" totalsRowBorderDxfId="21">
  <tableColumns count="8">
    <tableColumn id="1" xr3:uid="{1D500899-C73A-42CA-9FC2-4D59DD4B7D11}" name="通番" dataDxfId="20"/>
    <tableColumn id="2" xr3:uid="{6FFF9ADA-5830-4D9D-8F55-9FB2C3ADF400}" name="希望学科" dataDxfId="19"/>
    <tableColumn id="8" xr3:uid="{BDD4322D-CC88-4B3E-9361-DCE717DFB669}" name="電気分野" dataDxfId="18"/>
    <tableColumn id="9" xr3:uid="{7971E727-DF07-4C79-A381-2E7E8ECEE335}" name="情報分野" dataDxfId="17"/>
    <tableColumn id="3" xr3:uid="{72B6BAFF-2225-4D9D-8912-24EF5F38A7AC}" name="中学校名" dataDxfId="16">
      <calculatedColumnFormula>IF(テーブル1[[#This Row],[希望学科]]="","",C8)</calculatedColumnFormula>
    </tableColumn>
    <tableColumn id="4" xr3:uid="{01B85D1E-6715-40B6-B4B3-104B34989CB1}" name="生徒氏名" dataDxfId="15"/>
    <tableColumn id="5" xr3:uid="{7A3EA0DB-903C-4C4A-A6BA-B4C7B76F9ADA}" name="ふりがな" dataDxfId="14"/>
    <tableColumn id="6" xr3:uid="{396A7489-5D87-4C32-8503-64B2287A796C}" name="備考" dataDxfId="1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13F95FF-19C8-43CC-B93C-8043C21C163C}" name="テーブル13" displayName="テーブル13" ref="B10:I40" totalsRowShown="0" headerRowDxfId="12" dataDxfId="10" headerRowBorderDxfId="11" tableBorderDxfId="9" totalsRowBorderDxfId="8">
  <tableColumns count="8">
    <tableColumn id="1" xr3:uid="{FA1CAF12-B62B-4759-AD17-BCBA30186740}" name="通番" dataDxfId="7"/>
    <tableColumn id="2" xr3:uid="{C06FF999-C458-4803-93E9-66C89F1FBC6C}" name="希望学科" dataDxfId="6"/>
    <tableColumn id="8" xr3:uid="{3D304FBD-8B9C-4875-AB60-FA9159744F5D}" name="電気分野" dataDxfId="5"/>
    <tableColumn id="9" xr3:uid="{1BD6FF8B-9898-47EB-BB86-DFC397446D46}" name="情報分野" dataDxfId="4"/>
    <tableColumn id="3" xr3:uid="{854EA3AE-92FF-47F5-B140-A12A121A6EC4}" name="中学校名" dataDxfId="3">
      <calculatedColumnFormula>IF(テーブル13[[#This Row],[希望学科]]="","",C$8)</calculatedColumnFormula>
    </tableColumn>
    <tableColumn id="4" xr3:uid="{0913656C-EA24-4E1E-BA57-26CA1099D041}" name="生徒氏名" dataDxfId="2"/>
    <tableColumn id="5" xr3:uid="{234E1621-E46A-4C02-9D9F-B0AA3048A673}" name="ふりがな" dataDxfId="1"/>
    <tableColumn id="6" xr3:uid="{552A7404-2F0F-4709-8D33-F6552C8F507B}" name="備考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N210"/>
  <sheetViews>
    <sheetView tabSelected="1" showRuler="0" view="pageBreakPreview" zoomScale="85" zoomScaleNormal="70" zoomScaleSheetLayoutView="85" zoomScalePageLayoutView="125" workbookViewId="0">
      <selection activeCell="J4" sqref="J4"/>
    </sheetView>
  </sheetViews>
  <sheetFormatPr defaultColWidth="8.88671875" defaultRowHeight="13.2" outlineLevelCol="1" x14ac:dyDescent="0.2"/>
  <cols>
    <col min="1" max="1" width="5.6640625" style="2" customWidth="1"/>
    <col min="2" max="2" width="6.77734375" style="2" bestFit="1" customWidth="1"/>
    <col min="3" max="5" width="21.88671875" style="1" customWidth="1"/>
    <col min="6" max="6" width="21.88671875" style="1" hidden="1" customWidth="1" outlineLevel="1"/>
    <col min="7" max="7" width="21.88671875" style="1" customWidth="1" collapsed="1"/>
    <col min="8" max="9" width="21.88671875" style="1" customWidth="1"/>
    <col min="10" max="10" width="9" style="2" customWidth="1"/>
    <col min="11" max="11" width="18" style="2" customWidth="1"/>
    <col min="12" max="12" width="23.44140625" style="2" customWidth="1"/>
    <col min="13" max="14" width="44.6640625" style="2" bestFit="1" customWidth="1"/>
    <col min="15" max="15" width="31.5546875" style="2" customWidth="1"/>
    <col min="16" max="16" width="9" style="2" customWidth="1"/>
    <col min="17" max="16384" width="8.88671875" style="2"/>
  </cols>
  <sheetData>
    <row r="1" spans="2:14" ht="33.75" customHeight="1" x14ac:dyDescent="0.2">
      <c r="B1" s="59" t="s">
        <v>41</v>
      </c>
      <c r="C1" s="59"/>
      <c r="D1" s="59"/>
      <c r="E1" s="59"/>
      <c r="F1" s="59"/>
      <c r="G1" s="59"/>
      <c r="H1" s="59"/>
      <c r="I1" s="59"/>
    </row>
    <row r="2" spans="2:14" ht="19.2" x14ac:dyDescent="0.2">
      <c r="B2" s="7"/>
      <c r="C2" s="7"/>
      <c r="D2" s="7"/>
      <c r="E2" s="7"/>
      <c r="F2" s="7"/>
      <c r="G2" s="7"/>
      <c r="H2" s="7"/>
      <c r="I2" s="7"/>
    </row>
    <row r="3" spans="2:14" ht="19.2" x14ac:dyDescent="0.2">
      <c r="B3" s="7"/>
      <c r="C3" s="7"/>
      <c r="D3" s="7"/>
      <c r="E3" s="7"/>
      <c r="F3" s="7"/>
      <c r="G3" s="7"/>
      <c r="H3" s="7"/>
      <c r="I3" s="7"/>
    </row>
    <row r="4" spans="2:14" ht="19.2" customHeight="1" x14ac:dyDescent="0.2">
      <c r="B4" s="60" t="s">
        <v>68</v>
      </c>
      <c r="C4" s="60"/>
      <c r="D4" s="60"/>
      <c r="E4" s="60"/>
      <c r="F4" s="60"/>
      <c r="G4" s="60"/>
      <c r="H4" s="60"/>
      <c r="I4" s="60"/>
    </row>
    <row r="5" spans="2:14" ht="103.5" customHeight="1" x14ac:dyDescent="0.2">
      <c r="B5" s="60"/>
      <c r="C5" s="60"/>
      <c r="D5" s="60"/>
      <c r="E5" s="60"/>
      <c r="F5" s="60"/>
      <c r="G5" s="60"/>
      <c r="H5" s="60"/>
      <c r="I5" s="60"/>
    </row>
    <row r="6" spans="2:14" ht="8.25" customHeight="1" x14ac:dyDescent="0.2">
      <c r="B6" s="28"/>
      <c r="C6" s="28"/>
      <c r="D6" s="28"/>
      <c r="E6" s="28"/>
      <c r="F6" s="17"/>
      <c r="G6" s="19"/>
      <c r="H6" s="6"/>
      <c r="I6" s="6"/>
    </row>
    <row r="7" spans="2:14" ht="24" customHeight="1" x14ac:dyDescent="0.2">
      <c r="B7" s="27"/>
      <c r="C7" s="29" t="s">
        <v>40</v>
      </c>
      <c r="D7" s="53" t="s">
        <v>55</v>
      </c>
      <c r="E7" s="54"/>
      <c r="F7" s="34"/>
      <c r="G7" s="57" t="s">
        <v>56</v>
      </c>
      <c r="H7" s="57"/>
      <c r="I7" s="39"/>
    </row>
    <row r="8" spans="2:14" ht="45" customHeight="1" x14ac:dyDescent="0.2">
      <c r="B8" s="27"/>
      <c r="C8" s="41" t="s">
        <v>78</v>
      </c>
      <c r="D8" s="55" t="s">
        <v>79</v>
      </c>
      <c r="E8" s="56"/>
      <c r="F8" s="42"/>
      <c r="G8" s="58" t="s">
        <v>80</v>
      </c>
      <c r="H8" s="58"/>
      <c r="I8" s="40"/>
    </row>
    <row r="9" spans="2:14" ht="9.6" customHeight="1" x14ac:dyDescent="0.2">
      <c r="B9" s="27"/>
      <c r="C9" s="32"/>
      <c r="D9" s="32"/>
      <c r="E9" s="32"/>
      <c r="F9" s="32"/>
      <c r="G9" s="32"/>
      <c r="H9" s="33"/>
      <c r="I9" s="33"/>
    </row>
    <row r="10" spans="2:14" ht="29.25" customHeight="1" x14ac:dyDescent="0.2">
      <c r="B10" s="45" t="s">
        <v>0</v>
      </c>
      <c r="C10" s="46" t="s">
        <v>7</v>
      </c>
      <c r="D10" s="46" t="s">
        <v>61</v>
      </c>
      <c r="E10" s="46" t="s">
        <v>62</v>
      </c>
      <c r="F10" s="46" t="s">
        <v>2</v>
      </c>
      <c r="G10" s="46" t="s">
        <v>3</v>
      </c>
      <c r="H10" s="46" t="s">
        <v>11</v>
      </c>
      <c r="I10" s="47" t="s">
        <v>39</v>
      </c>
      <c r="K10" s="2" t="s">
        <v>42</v>
      </c>
      <c r="L10" s="2" t="s">
        <v>57</v>
      </c>
      <c r="M10" s="2" t="s">
        <v>67</v>
      </c>
      <c r="N10" s="2" t="s">
        <v>67</v>
      </c>
    </row>
    <row r="11" spans="2:14" ht="60" customHeight="1" x14ac:dyDescent="0.2">
      <c r="B11" s="48">
        <v>1</v>
      </c>
      <c r="C11" s="43" t="s">
        <v>4</v>
      </c>
      <c r="D11" s="43"/>
      <c r="E11" s="43"/>
      <c r="F11" s="43" t="str">
        <f>IF(テーブル1[[#This Row],[希望学科]]="","",C$8)</f>
        <v>宮古島中学校</v>
      </c>
      <c r="G11" s="43" t="s">
        <v>72</v>
      </c>
      <c r="H11" s="43" t="s">
        <v>71</v>
      </c>
      <c r="I11" s="49" t="s">
        <v>77</v>
      </c>
      <c r="K11" s="2" t="s">
        <v>43</v>
      </c>
      <c r="L11" s="2" t="s">
        <v>58</v>
      </c>
      <c r="M11" s="31"/>
    </row>
    <row r="12" spans="2:14" ht="60" customHeight="1" x14ac:dyDescent="0.2">
      <c r="B12" s="48">
        <v>2</v>
      </c>
      <c r="C12" s="43" t="s">
        <v>5</v>
      </c>
      <c r="D12" s="44" t="s">
        <v>63</v>
      </c>
      <c r="E12" s="44" t="s">
        <v>69</v>
      </c>
      <c r="F12" s="43" t="str">
        <f>IF(テーブル1[[#This Row],[希望学科]]="","",C$8)</f>
        <v>宮古島中学校</v>
      </c>
      <c r="G12" s="43" t="s">
        <v>73</v>
      </c>
      <c r="H12" s="43" t="s">
        <v>74</v>
      </c>
      <c r="I12" s="49"/>
      <c r="K12" s="2" t="s">
        <v>44</v>
      </c>
      <c r="L12" s="2" t="s">
        <v>59</v>
      </c>
      <c r="M12" s="31" t="s">
        <v>63</v>
      </c>
      <c r="N12" s="31" t="s">
        <v>65</v>
      </c>
    </row>
    <row r="13" spans="2:14" ht="60" customHeight="1" x14ac:dyDescent="0.2">
      <c r="B13" s="48">
        <v>3</v>
      </c>
      <c r="C13" s="43" t="s">
        <v>60</v>
      </c>
      <c r="D13" s="43"/>
      <c r="E13" s="43"/>
      <c r="F13" s="43" t="str">
        <f>IF(テーブル1[[#This Row],[希望学科]]="","",C$8)</f>
        <v>宮古島中学校</v>
      </c>
      <c r="G13" s="43" t="s">
        <v>75</v>
      </c>
      <c r="H13" s="43" t="s">
        <v>76</v>
      </c>
      <c r="I13" s="49" t="s">
        <v>70</v>
      </c>
      <c r="K13" s="2" t="s">
        <v>45</v>
      </c>
      <c r="L13" s="2" t="s">
        <v>60</v>
      </c>
      <c r="M13" s="31" t="s">
        <v>64</v>
      </c>
      <c r="N13" s="31" t="s">
        <v>66</v>
      </c>
    </row>
    <row r="14" spans="2:14" ht="60" customHeight="1" x14ac:dyDescent="0.2">
      <c r="B14" s="48">
        <v>4</v>
      </c>
      <c r="C14" s="43"/>
      <c r="D14" s="43"/>
      <c r="E14" s="43"/>
      <c r="F14" s="43" t="str">
        <f>IF(テーブル1[[#This Row],[希望学科]]="","",C$8)</f>
        <v/>
      </c>
      <c r="G14" s="43"/>
      <c r="H14" s="43"/>
      <c r="I14" s="49"/>
      <c r="K14" s="2" t="s">
        <v>46</v>
      </c>
      <c r="M14" s="31"/>
    </row>
    <row r="15" spans="2:14" ht="60" customHeight="1" x14ac:dyDescent="0.2">
      <c r="B15" s="48">
        <v>5</v>
      </c>
      <c r="C15" s="43"/>
      <c r="D15" s="43"/>
      <c r="E15" s="43"/>
      <c r="F15" s="43" t="str">
        <f>IF(テーブル1[[#This Row],[希望学科]]="","",C$8)</f>
        <v/>
      </c>
      <c r="G15" s="43"/>
      <c r="H15" s="43"/>
      <c r="I15" s="49"/>
      <c r="K15" s="2" t="s">
        <v>47</v>
      </c>
      <c r="M15" s="31"/>
    </row>
    <row r="16" spans="2:14" ht="60" customHeight="1" x14ac:dyDescent="0.2">
      <c r="B16" s="48">
        <v>6</v>
      </c>
      <c r="C16" s="43"/>
      <c r="D16" s="43"/>
      <c r="E16" s="43"/>
      <c r="F16" s="43" t="str">
        <f>IF(テーブル1[[#This Row],[希望学科]]="","",C$8)</f>
        <v/>
      </c>
      <c r="G16" s="43"/>
      <c r="H16" s="43"/>
      <c r="I16" s="49"/>
      <c r="K16" s="2" t="s">
        <v>48</v>
      </c>
    </row>
    <row r="17" spans="2:11" ht="60" customHeight="1" x14ac:dyDescent="0.2">
      <c r="B17" s="48">
        <v>7</v>
      </c>
      <c r="C17" s="43"/>
      <c r="D17" s="43"/>
      <c r="E17" s="43"/>
      <c r="F17" s="43" t="str">
        <f>IF(テーブル1[[#This Row],[希望学科]]="","",C$8)</f>
        <v/>
      </c>
      <c r="G17" s="43"/>
      <c r="H17" s="43"/>
      <c r="I17" s="49"/>
      <c r="K17" s="2" t="s">
        <v>49</v>
      </c>
    </row>
    <row r="18" spans="2:11" ht="60" customHeight="1" x14ac:dyDescent="0.2">
      <c r="B18" s="48">
        <v>8</v>
      </c>
      <c r="C18" s="43"/>
      <c r="D18" s="43"/>
      <c r="E18" s="43"/>
      <c r="F18" s="43" t="str">
        <f>IF(テーブル1[[#This Row],[希望学科]]="","",C$8)</f>
        <v/>
      </c>
      <c r="G18" s="43"/>
      <c r="H18" s="43"/>
      <c r="I18" s="49"/>
      <c r="K18" s="2" t="s">
        <v>50</v>
      </c>
    </row>
    <row r="19" spans="2:11" ht="60" customHeight="1" x14ac:dyDescent="0.2">
      <c r="B19" s="48">
        <v>9</v>
      </c>
      <c r="C19" s="43"/>
      <c r="D19" s="43"/>
      <c r="E19" s="43"/>
      <c r="F19" s="43" t="str">
        <f>IF(テーブル1[[#This Row],[希望学科]]="","",C$8)</f>
        <v/>
      </c>
      <c r="G19" s="43"/>
      <c r="H19" s="43"/>
      <c r="I19" s="49"/>
      <c r="K19" s="2" t="s">
        <v>51</v>
      </c>
    </row>
    <row r="20" spans="2:11" ht="60" customHeight="1" x14ac:dyDescent="0.2">
      <c r="B20" s="48">
        <v>10</v>
      </c>
      <c r="C20" s="43"/>
      <c r="D20" s="43"/>
      <c r="E20" s="43"/>
      <c r="F20" s="43" t="str">
        <f>IF(テーブル1[[#This Row],[希望学科]]="","",C$8)</f>
        <v/>
      </c>
      <c r="G20" s="43"/>
      <c r="H20" s="43"/>
      <c r="I20" s="49"/>
      <c r="K20" s="2" t="s">
        <v>52</v>
      </c>
    </row>
    <row r="21" spans="2:11" ht="60" customHeight="1" x14ac:dyDescent="0.2">
      <c r="B21" s="48">
        <v>11</v>
      </c>
      <c r="C21" s="43"/>
      <c r="D21" s="43"/>
      <c r="E21" s="43"/>
      <c r="F21" s="43" t="str">
        <f>IF(テーブル1[[#This Row],[希望学科]]="","",C$8)</f>
        <v/>
      </c>
      <c r="G21" s="43"/>
      <c r="H21" s="43"/>
      <c r="I21" s="49"/>
      <c r="K21" s="2" t="s">
        <v>53</v>
      </c>
    </row>
    <row r="22" spans="2:11" ht="60" customHeight="1" x14ac:dyDescent="0.2">
      <c r="B22" s="48">
        <v>12</v>
      </c>
      <c r="C22" s="43"/>
      <c r="D22" s="43"/>
      <c r="E22" s="43"/>
      <c r="F22" s="43" t="str">
        <f>IF(テーブル1[[#This Row],[希望学科]]="","",C$8)</f>
        <v/>
      </c>
      <c r="G22" s="43"/>
      <c r="H22" s="43"/>
      <c r="I22" s="49"/>
      <c r="K22" s="2" t="s">
        <v>54</v>
      </c>
    </row>
    <row r="23" spans="2:11" ht="60" customHeight="1" x14ac:dyDescent="0.2">
      <c r="B23" s="48">
        <v>13</v>
      </c>
      <c r="C23" s="43"/>
      <c r="D23" s="43"/>
      <c r="E23" s="43"/>
      <c r="F23" s="43" t="str">
        <f>IF(テーブル1[[#This Row],[希望学科]]="","",C$8)</f>
        <v/>
      </c>
      <c r="G23" s="43"/>
      <c r="H23" s="43"/>
      <c r="I23" s="49"/>
    </row>
    <row r="24" spans="2:11" ht="60" customHeight="1" x14ac:dyDescent="0.2">
      <c r="B24" s="48">
        <v>14</v>
      </c>
      <c r="C24" s="43"/>
      <c r="D24" s="43"/>
      <c r="E24" s="43"/>
      <c r="F24" s="43" t="str">
        <f>IF(テーブル1[[#This Row],[希望学科]]="","",C$8)</f>
        <v/>
      </c>
      <c r="G24" s="43"/>
      <c r="H24" s="43"/>
      <c r="I24" s="49"/>
    </row>
    <row r="25" spans="2:11" ht="60" customHeight="1" x14ac:dyDescent="0.2">
      <c r="B25" s="48">
        <v>15</v>
      </c>
      <c r="C25" s="43"/>
      <c r="D25" s="43"/>
      <c r="E25" s="43"/>
      <c r="F25" s="43" t="str">
        <f>IF(テーブル1[[#This Row],[希望学科]]="","",C$8)</f>
        <v/>
      </c>
      <c r="G25" s="43"/>
      <c r="H25" s="43"/>
      <c r="I25" s="49"/>
    </row>
    <row r="26" spans="2:11" ht="60" customHeight="1" x14ac:dyDescent="0.2">
      <c r="B26" s="48">
        <v>16</v>
      </c>
      <c r="C26" s="43"/>
      <c r="D26" s="43"/>
      <c r="E26" s="43"/>
      <c r="F26" s="43" t="str">
        <f>IF(テーブル1[[#This Row],[希望学科]]="","",C$8)</f>
        <v/>
      </c>
      <c r="G26" s="43"/>
      <c r="H26" s="43"/>
      <c r="I26" s="49"/>
    </row>
    <row r="27" spans="2:11" ht="60" customHeight="1" x14ac:dyDescent="0.2">
      <c r="B27" s="48">
        <v>17</v>
      </c>
      <c r="C27" s="43"/>
      <c r="D27" s="43"/>
      <c r="E27" s="43"/>
      <c r="F27" s="43" t="str">
        <f>IF(テーブル1[[#This Row],[希望学科]]="","",C$8)</f>
        <v/>
      </c>
      <c r="G27" s="43"/>
      <c r="H27" s="43"/>
      <c r="I27" s="49"/>
    </row>
    <row r="28" spans="2:11" ht="60" customHeight="1" x14ac:dyDescent="0.2">
      <c r="B28" s="48">
        <v>18</v>
      </c>
      <c r="C28" s="43"/>
      <c r="D28" s="43"/>
      <c r="E28" s="43"/>
      <c r="F28" s="43" t="str">
        <f>IF(テーブル1[[#This Row],[希望学科]]="","",C$8)</f>
        <v/>
      </c>
      <c r="G28" s="43"/>
      <c r="H28" s="43"/>
      <c r="I28" s="49"/>
    </row>
    <row r="29" spans="2:11" ht="60" customHeight="1" x14ac:dyDescent="0.2">
      <c r="B29" s="48">
        <v>19</v>
      </c>
      <c r="C29" s="43"/>
      <c r="D29" s="43"/>
      <c r="E29" s="43"/>
      <c r="F29" s="43" t="str">
        <f>IF(テーブル1[[#This Row],[希望学科]]="","",C$8)</f>
        <v/>
      </c>
      <c r="G29" s="43"/>
      <c r="H29" s="43"/>
      <c r="I29" s="49"/>
    </row>
    <row r="30" spans="2:11" ht="60" customHeight="1" x14ac:dyDescent="0.2">
      <c r="B30" s="48">
        <v>20</v>
      </c>
      <c r="C30" s="43"/>
      <c r="D30" s="43"/>
      <c r="E30" s="43"/>
      <c r="F30" s="43" t="str">
        <f>IF(テーブル1[[#This Row],[希望学科]]="","",C$8)</f>
        <v/>
      </c>
      <c r="G30" s="43"/>
      <c r="H30" s="43"/>
      <c r="I30" s="49"/>
    </row>
    <row r="31" spans="2:11" ht="60" customHeight="1" x14ac:dyDescent="0.2">
      <c r="B31" s="48">
        <v>21</v>
      </c>
      <c r="C31" s="43"/>
      <c r="D31" s="43"/>
      <c r="E31" s="43"/>
      <c r="F31" s="43" t="str">
        <f>IF(テーブル1[[#This Row],[希望学科]]="","",C$8)</f>
        <v/>
      </c>
      <c r="G31" s="43"/>
      <c r="H31" s="43"/>
      <c r="I31" s="49"/>
    </row>
    <row r="32" spans="2:11" ht="60" customHeight="1" x14ac:dyDescent="0.2">
      <c r="B32" s="48">
        <v>22</v>
      </c>
      <c r="C32" s="43"/>
      <c r="D32" s="43"/>
      <c r="E32" s="43"/>
      <c r="F32" s="43" t="str">
        <f>IF(テーブル1[[#This Row],[希望学科]]="","",C$8)</f>
        <v/>
      </c>
      <c r="G32" s="43"/>
      <c r="H32" s="43"/>
      <c r="I32" s="49"/>
    </row>
    <row r="33" spans="2:9" ht="60" customHeight="1" x14ac:dyDescent="0.2">
      <c r="B33" s="48">
        <v>23</v>
      </c>
      <c r="C33" s="43"/>
      <c r="D33" s="43"/>
      <c r="E33" s="43"/>
      <c r="F33" s="43" t="str">
        <f>IF(テーブル1[[#This Row],[希望学科]]="","",C$8)</f>
        <v/>
      </c>
      <c r="G33" s="43"/>
      <c r="H33" s="43"/>
      <c r="I33" s="49"/>
    </row>
    <row r="34" spans="2:9" ht="60" customHeight="1" x14ac:dyDescent="0.2">
      <c r="B34" s="48">
        <v>24</v>
      </c>
      <c r="C34" s="43"/>
      <c r="D34" s="43"/>
      <c r="E34" s="43"/>
      <c r="F34" s="43" t="str">
        <f>IF(テーブル1[[#This Row],[希望学科]]="","",C$8)</f>
        <v/>
      </c>
      <c r="G34" s="43"/>
      <c r="H34" s="43"/>
      <c r="I34" s="49"/>
    </row>
    <row r="35" spans="2:9" ht="60" customHeight="1" x14ac:dyDescent="0.2">
      <c r="B35" s="48">
        <v>25</v>
      </c>
      <c r="C35" s="43"/>
      <c r="D35" s="43"/>
      <c r="E35" s="43"/>
      <c r="F35" s="43" t="str">
        <f>IF(テーブル1[[#This Row],[希望学科]]="","",C$8)</f>
        <v/>
      </c>
      <c r="G35" s="43"/>
      <c r="H35" s="43"/>
      <c r="I35" s="49"/>
    </row>
    <row r="36" spans="2:9" ht="60" customHeight="1" x14ac:dyDescent="0.2">
      <c r="B36" s="48">
        <v>26</v>
      </c>
      <c r="C36" s="43"/>
      <c r="D36" s="43"/>
      <c r="E36" s="43"/>
      <c r="F36" s="43" t="str">
        <f>IF(テーブル1[[#This Row],[希望学科]]="","",C$8)</f>
        <v/>
      </c>
      <c r="G36" s="43"/>
      <c r="H36" s="43"/>
      <c r="I36" s="49"/>
    </row>
    <row r="37" spans="2:9" ht="60" customHeight="1" x14ac:dyDescent="0.2">
      <c r="B37" s="48">
        <v>27</v>
      </c>
      <c r="C37" s="43"/>
      <c r="D37" s="43"/>
      <c r="E37" s="43"/>
      <c r="F37" s="43" t="str">
        <f>IF(テーブル1[[#This Row],[希望学科]]="","",C$8)</f>
        <v/>
      </c>
      <c r="G37" s="43"/>
      <c r="H37" s="43"/>
      <c r="I37" s="49"/>
    </row>
    <row r="38" spans="2:9" ht="60" customHeight="1" x14ac:dyDescent="0.2">
      <c r="B38" s="48">
        <v>28</v>
      </c>
      <c r="C38" s="43"/>
      <c r="D38" s="43"/>
      <c r="E38" s="43"/>
      <c r="F38" s="43" t="str">
        <f>IF(テーブル1[[#This Row],[希望学科]]="","",C$8)</f>
        <v/>
      </c>
      <c r="G38" s="43"/>
      <c r="H38" s="43"/>
      <c r="I38" s="49"/>
    </row>
    <row r="39" spans="2:9" ht="60" customHeight="1" x14ac:dyDescent="0.2">
      <c r="B39" s="48">
        <v>29</v>
      </c>
      <c r="C39" s="43"/>
      <c r="D39" s="43"/>
      <c r="E39" s="43"/>
      <c r="F39" s="43" t="str">
        <f>IF(テーブル1[[#This Row],[希望学科]]="","",C$8)</f>
        <v/>
      </c>
      <c r="G39" s="43"/>
      <c r="H39" s="43"/>
      <c r="I39" s="49"/>
    </row>
    <row r="40" spans="2:9" ht="60" customHeight="1" x14ac:dyDescent="0.2">
      <c r="B40" s="50">
        <v>30</v>
      </c>
      <c r="C40" s="51"/>
      <c r="D40" s="51"/>
      <c r="E40" s="51"/>
      <c r="F40" s="51" t="str">
        <f>IF(テーブル1[[#This Row],[希望学科]]="","",C$8)</f>
        <v/>
      </c>
      <c r="G40" s="51"/>
      <c r="H40" s="51"/>
      <c r="I40" s="52"/>
    </row>
    <row r="41" spans="2:9" ht="15" customHeight="1" x14ac:dyDescent="0.2">
      <c r="B41" s="1"/>
      <c r="C41" s="2"/>
      <c r="D41" s="2"/>
      <c r="E41" s="2"/>
      <c r="F41" s="2"/>
      <c r="H41" s="2"/>
      <c r="I41" s="2"/>
    </row>
    <row r="42" spans="2:9" ht="15" customHeight="1" x14ac:dyDescent="0.2">
      <c r="B42" s="1"/>
      <c r="C42" s="2"/>
      <c r="D42" s="2"/>
      <c r="E42" s="2"/>
      <c r="F42" s="2"/>
      <c r="H42" s="2"/>
      <c r="I42" s="2"/>
    </row>
    <row r="43" spans="2:9" ht="15" customHeight="1" x14ac:dyDescent="0.2">
      <c r="B43" s="1"/>
      <c r="C43" s="2"/>
      <c r="D43" s="2"/>
      <c r="E43" s="2"/>
      <c r="F43" s="2"/>
      <c r="H43" s="2"/>
      <c r="I43" s="2"/>
    </row>
    <row r="44" spans="2:9" ht="15" customHeight="1" x14ac:dyDescent="0.2">
      <c r="B44" s="1"/>
      <c r="C44" s="2"/>
      <c r="D44" s="2"/>
      <c r="E44" s="2"/>
      <c r="F44" s="2"/>
      <c r="H44" s="2"/>
      <c r="I44" s="2"/>
    </row>
    <row r="45" spans="2:9" ht="15" customHeight="1" x14ac:dyDescent="0.2">
      <c r="B45" s="1"/>
      <c r="C45" s="2"/>
      <c r="D45" s="2"/>
      <c r="E45" s="2"/>
      <c r="F45" s="2"/>
      <c r="H45" s="2"/>
      <c r="I45" s="2"/>
    </row>
    <row r="46" spans="2:9" ht="15" customHeight="1" x14ac:dyDescent="0.2">
      <c r="B46" s="1"/>
      <c r="C46" s="2"/>
      <c r="D46" s="2"/>
      <c r="E46" s="2"/>
      <c r="F46" s="2"/>
      <c r="H46" s="2"/>
      <c r="I46" s="2"/>
    </row>
    <row r="47" spans="2:9" ht="15" customHeight="1" x14ac:dyDescent="0.2">
      <c r="B47" s="1"/>
      <c r="C47" s="2"/>
      <c r="D47" s="2"/>
      <c r="E47" s="2"/>
      <c r="F47" s="2"/>
      <c r="H47" s="2"/>
      <c r="I47" s="2"/>
    </row>
    <row r="48" spans="2:9" ht="15" customHeight="1" x14ac:dyDescent="0.2">
      <c r="B48" s="1"/>
      <c r="C48" s="2"/>
      <c r="D48" s="2"/>
      <c r="E48" s="2"/>
      <c r="F48" s="2"/>
      <c r="H48" s="2"/>
      <c r="I48" s="2"/>
    </row>
    <row r="49" spans="2:9" ht="15" customHeight="1" x14ac:dyDescent="0.2">
      <c r="B49" s="1"/>
      <c r="C49" s="2"/>
      <c r="D49" s="2"/>
      <c r="E49" s="2"/>
      <c r="F49" s="2"/>
      <c r="H49" s="2"/>
      <c r="I49" s="2"/>
    </row>
    <row r="50" spans="2:9" ht="15" customHeight="1" x14ac:dyDescent="0.2">
      <c r="B50" s="1"/>
      <c r="C50" s="2"/>
      <c r="D50" s="2"/>
      <c r="E50" s="2"/>
      <c r="F50" s="2"/>
      <c r="H50" s="2"/>
      <c r="I50" s="2"/>
    </row>
    <row r="51" spans="2:9" ht="15" customHeight="1" x14ac:dyDescent="0.2">
      <c r="B51" s="1"/>
      <c r="C51" s="2"/>
      <c r="D51" s="2"/>
      <c r="E51" s="2"/>
      <c r="F51" s="2"/>
      <c r="H51" s="2"/>
      <c r="I51" s="2"/>
    </row>
    <row r="52" spans="2:9" ht="15" customHeight="1" x14ac:dyDescent="0.2">
      <c r="B52" s="1"/>
      <c r="C52" s="2"/>
      <c r="D52" s="2"/>
      <c r="E52" s="2"/>
      <c r="F52" s="2"/>
      <c r="H52" s="2"/>
      <c r="I52" s="2"/>
    </row>
    <row r="53" spans="2:9" ht="15" customHeight="1" x14ac:dyDescent="0.2">
      <c r="B53" s="1"/>
      <c r="C53" s="2"/>
      <c r="D53" s="2"/>
      <c r="E53" s="2"/>
      <c r="F53" s="2"/>
      <c r="H53" s="2"/>
      <c r="I53" s="2"/>
    </row>
    <row r="54" spans="2:9" ht="15" customHeight="1" x14ac:dyDescent="0.2">
      <c r="B54" s="1"/>
      <c r="C54" s="2"/>
      <c r="D54" s="2"/>
      <c r="E54" s="2"/>
      <c r="F54" s="2"/>
      <c r="H54" s="2"/>
      <c r="I54" s="2"/>
    </row>
    <row r="55" spans="2:9" ht="15" customHeight="1" x14ac:dyDescent="0.2">
      <c r="B55" s="1"/>
      <c r="C55" s="2"/>
      <c r="D55" s="2"/>
      <c r="E55" s="2"/>
      <c r="F55" s="2"/>
      <c r="H55" s="2"/>
      <c r="I55" s="2"/>
    </row>
    <row r="56" spans="2:9" ht="15" customHeight="1" x14ac:dyDescent="0.2">
      <c r="B56" s="1"/>
      <c r="C56" s="2"/>
      <c r="D56" s="2"/>
      <c r="E56" s="2"/>
      <c r="F56" s="2"/>
      <c r="H56" s="2"/>
      <c r="I56" s="2"/>
    </row>
    <row r="57" spans="2:9" ht="15" customHeight="1" x14ac:dyDescent="0.2">
      <c r="B57" s="1"/>
      <c r="C57" s="2"/>
      <c r="D57" s="2"/>
      <c r="E57" s="2"/>
      <c r="F57" s="2"/>
      <c r="H57" s="2"/>
      <c r="I57" s="2"/>
    </row>
    <row r="58" spans="2:9" ht="15" customHeight="1" x14ac:dyDescent="0.2">
      <c r="B58" s="1"/>
      <c r="C58" s="2"/>
      <c r="D58" s="2"/>
      <c r="E58" s="2"/>
      <c r="F58" s="2"/>
      <c r="H58" s="2"/>
      <c r="I58" s="2"/>
    </row>
    <row r="59" spans="2:9" ht="15" customHeight="1" x14ac:dyDescent="0.2">
      <c r="B59" s="1"/>
      <c r="C59" s="2"/>
      <c r="D59" s="2"/>
      <c r="E59" s="2"/>
      <c r="F59" s="2"/>
      <c r="H59" s="2"/>
      <c r="I59" s="2"/>
    </row>
    <row r="60" spans="2:9" ht="15" customHeight="1" x14ac:dyDescent="0.2">
      <c r="B60" s="1"/>
      <c r="C60" s="2"/>
      <c r="D60" s="2"/>
      <c r="E60" s="2"/>
      <c r="F60" s="2"/>
      <c r="H60" s="2"/>
      <c r="I60" s="2"/>
    </row>
    <row r="61" spans="2:9" ht="15" customHeight="1" x14ac:dyDescent="0.2">
      <c r="B61" s="1"/>
      <c r="C61" s="2"/>
      <c r="D61" s="2"/>
      <c r="E61" s="2"/>
      <c r="F61" s="2"/>
      <c r="H61" s="2"/>
      <c r="I61" s="2"/>
    </row>
    <row r="62" spans="2:9" ht="15" customHeight="1" x14ac:dyDescent="0.2">
      <c r="B62" s="1"/>
      <c r="C62" s="2"/>
      <c r="D62" s="2"/>
      <c r="E62" s="2"/>
      <c r="F62" s="2"/>
      <c r="H62" s="2"/>
      <c r="I62" s="2"/>
    </row>
    <row r="63" spans="2:9" ht="15" customHeight="1" x14ac:dyDescent="0.2">
      <c r="B63" s="1"/>
      <c r="C63" s="2"/>
      <c r="D63" s="2"/>
      <c r="E63" s="2"/>
      <c r="F63" s="2"/>
      <c r="H63" s="2"/>
      <c r="I63" s="2"/>
    </row>
    <row r="64" spans="2:9" ht="15" customHeight="1" x14ac:dyDescent="0.2">
      <c r="B64" s="1"/>
      <c r="C64" s="2"/>
      <c r="D64" s="2"/>
      <c r="E64" s="2"/>
      <c r="F64" s="2"/>
      <c r="H64" s="2"/>
      <c r="I64" s="2"/>
    </row>
    <row r="65" spans="2:9" ht="15" customHeight="1" x14ac:dyDescent="0.2">
      <c r="B65" s="1"/>
      <c r="C65" s="2"/>
      <c r="D65" s="2"/>
      <c r="E65" s="2"/>
      <c r="F65" s="2"/>
      <c r="H65" s="2"/>
      <c r="I65" s="2"/>
    </row>
    <row r="66" spans="2:9" ht="15" customHeight="1" x14ac:dyDescent="0.2">
      <c r="B66" s="1"/>
      <c r="C66" s="2"/>
      <c r="D66" s="2"/>
      <c r="E66" s="2"/>
      <c r="F66" s="2"/>
      <c r="H66" s="2"/>
      <c r="I66" s="2"/>
    </row>
    <row r="67" spans="2:9" ht="15" customHeight="1" x14ac:dyDescent="0.2">
      <c r="B67" s="1"/>
      <c r="C67" s="2"/>
      <c r="D67" s="2"/>
      <c r="E67" s="2"/>
      <c r="F67" s="2"/>
      <c r="H67" s="2"/>
      <c r="I67" s="2"/>
    </row>
    <row r="68" spans="2:9" ht="15" customHeight="1" x14ac:dyDescent="0.2">
      <c r="B68" s="1"/>
      <c r="C68" s="2"/>
      <c r="D68" s="2"/>
      <c r="E68" s="2"/>
      <c r="F68" s="2"/>
      <c r="H68" s="2"/>
      <c r="I68" s="2"/>
    </row>
    <row r="69" spans="2:9" ht="15" customHeight="1" x14ac:dyDescent="0.2">
      <c r="B69" s="1"/>
      <c r="C69" s="2"/>
      <c r="D69" s="2"/>
      <c r="E69" s="2"/>
      <c r="F69" s="2"/>
      <c r="H69" s="2"/>
      <c r="I69" s="2"/>
    </row>
    <row r="70" spans="2:9" ht="15" customHeight="1" x14ac:dyDescent="0.2">
      <c r="B70" s="1"/>
      <c r="C70" s="2"/>
      <c r="D70" s="2"/>
      <c r="E70" s="2"/>
      <c r="F70" s="2"/>
      <c r="H70" s="2"/>
      <c r="I70" s="2"/>
    </row>
    <row r="71" spans="2:9" ht="15" customHeight="1" x14ac:dyDescent="0.2">
      <c r="B71" s="1"/>
      <c r="C71" s="2"/>
      <c r="D71" s="2"/>
      <c r="E71" s="2"/>
      <c r="F71" s="2"/>
      <c r="H71" s="2"/>
      <c r="I71" s="2"/>
    </row>
    <row r="72" spans="2:9" ht="15" customHeight="1" x14ac:dyDescent="0.2">
      <c r="B72" s="1"/>
      <c r="C72" s="2"/>
      <c r="D72" s="2"/>
      <c r="E72" s="2"/>
      <c r="F72" s="2"/>
      <c r="H72" s="2"/>
      <c r="I72" s="2"/>
    </row>
    <row r="73" spans="2:9" ht="15" customHeight="1" x14ac:dyDescent="0.2">
      <c r="B73" s="1"/>
      <c r="C73" s="2"/>
      <c r="D73" s="2"/>
      <c r="E73" s="2"/>
      <c r="F73" s="2"/>
      <c r="H73" s="2"/>
      <c r="I73" s="2"/>
    </row>
    <row r="74" spans="2:9" ht="15" customHeight="1" x14ac:dyDescent="0.2">
      <c r="B74" s="1"/>
      <c r="C74" s="2"/>
      <c r="D74" s="2"/>
      <c r="E74" s="2"/>
      <c r="F74" s="2"/>
      <c r="H74" s="2"/>
      <c r="I74" s="2"/>
    </row>
    <row r="75" spans="2:9" ht="15" customHeight="1" x14ac:dyDescent="0.2">
      <c r="B75" s="1"/>
      <c r="C75" s="2"/>
      <c r="D75" s="2"/>
      <c r="E75" s="2"/>
      <c r="F75" s="2"/>
      <c r="H75" s="2"/>
      <c r="I75" s="2"/>
    </row>
    <row r="76" spans="2:9" ht="15" customHeight="1" x14ac:dyDescent="0.2">
      <c r="B76" s="1"/>
      <c r="C76" s="2"/>
      <c r="D76" s="2"/>
      <c r="E76" s="2"/>
      <c r="F76" s="2"/>
      <c r="H76" s="2"/>
      <c r="I76" s="2"/>
    </row>
    <row r="77" spans="2:9" ht="15" customHeight="1" x14ac:dyDescent="0.2">
      <c r="B77" s="1"/>
      <c r="C77" s="2"/>
      <c r="D77" s="2"/>
      <c r="E77" s="2"/>
      <c r="F77" s="2"/>
      <c r="H77" s="2"/>
      <c r="I77" s="2"/>
    </row>
    <row r="78" spans="2:9" ht="15" customHeight="1" x14ac:dyDescent="0.2">
      <c r="B78" s="1"/>
      <c r="C78" s="2"/>
      <c r="D78" s="2"/>
      <c r="E78" s="2"/>
      <c r="F78" s="2"/>
      <c r="H78" s="2"/>
      <c r="I78" s="2"/>
    </row>
    <row r="79" spans="2:9" ht="15" customHeight="1" x14ac:dyDescent="0.2">
      <c r="B79" s="1"/>
      <c r="C79" s="2"/>
      <c r="D79" s="2"/>
      <c r="E79" s="2"/>
      <c r="F79" s="2"/>
      <c r="H79" s="2"/>
      <c r="I79" s="2"/>
    </row>
    <row r="80" spans="2:9" ht="15" customHeight="1" x14ac:dyDescent="0.2">
      <c r="B80" s="1"/>
      <c r="C80" s="2"/>
      <c r="D80" s="2"/>
      <c r="E80" s="2"/>
      <c r="F80" s="2"/>
      <c r="H80" s="2"/>
      <c r="I80" s="2"/>
    </row>
    <row r="81" spans="2:9" x14ac:dyDescent="0.2">
      <c r="B81" s="1"/>
      <c r="C81" s="2"/>
      <c r="D81" s="2"/>
      <c r="E81" s="2"/>
      <c r="F81" s="2"/>
      <c r="H81" s="2"/>
      <c r="I81" s="2"/>
    </row>
    <row r="82" spans="2:9" ht="13.5" customHeight="1" x14ac:dyDescent="0.2">
      <c r="B82" s="1"/>
      <c r="C82" s="2"/>
      <c r="D82" s="2"/>
      <c r="E82" s="2"/>
      <c r="F82" s="2"/>
      <c r="H82" s="2"/>
      <c r="I82" s="2"/>
    </row>
    <row r="83" spans="2:9" ht="13.5" customHeight="1" x14ac:dyDescent="0.2">
      <c r="B83" s="1"/>
      <c r="C83" s="2"/>
      <c r="D83" s="2"/>
      <c r="E83" s="2"/>
      <c r="F83" s="2"/>
      <c r="H83" s="2"/>
      <c r="I83" s="2"/>
    </row>
    <row r="84" spans="2:9" ht="13.5" customHeight="1" x14ac:dyDescent="0.2">
      <c r="B84" s="1"/>
      <c r="C84" s="2"/>
      <c r="D84" s="2"/>
      <c r="E84" s="2"/>
      <c r="F84" s="2"/>
      <c r="H84" s="2"/>
      <c r="I84" s="2"/>
    </row>
    <row r="85" spans="2:9" ht="13.5" customHeight="1" x14ac:dyDescent="0.2">
      <c r="B85" s="1"/>
      <c r="C85" s="2"/>
      <c r="D85" s="2"/>
      <c r="E85" s="2"/>
      <c r="F85" s="2"/>
      <c r="H85" s="5"/>
      <c r="I85" s="4"/>
    </row>
    <row r="86" spans="2:9" ht="21" customHeight="1" x14ac:dyDescent="0.2">
      <c r="B86" s="1"/>
      <c r="C86" s="2"/>
      <c r="D86" s="2"/>
      <c r="E86" s="2"/>
      <c r="F86" s="2"/>
      <c r="H86" s="5"/>
      <c r="I86" s="4"/>
    </row>
    <row r="87" spans="2:9" ht="21" customHeight="1" x14ac:dyDescent="0.2">
      <c r="B87" s="1"/>
      <c r="C87" s="2"/>
      <c r="D87" s="2"/>
      <c r="E87" s="2"/>
      <c r="F87" s="2"/>
      <c r="H87" s="5"/>
      <c r="I87" s="4"/>
    </row>
    <row r="88" spans="2:9" ht="21" customHeight="1" x14ac:dyDescent="0.2">
      <c r="B88" s="1"/>
      <c r="C88" s="2"/>
      <c r="D88" s="2"/>
      <c r="E88" s="2"/>
      <c r="F88" s="2"/>
      <c r="H88" s="5"/>
      <c r="I88" s="4"/>
    </row>
    <row r="89" spans="2:9" ht="21" customHeight="1" x14ac:dyDescent="0.2">
      <c r="B89" s="1"/>
      <c r="C89" s="2"/>
      <c r="D89" s="2"/>
      <c r="E89" s="2"/>
      <c r="F89" s="2"/>
      <c r="H89" s="5"/>
      <c r="I89" s="4"/>
    </row>
    <row r="90" spans="2:9" x14ac:dyDescent="0.2">
      <c r="B90" s="1"/>
      <c r="C90" s="2"/>
      <c r="D90" s="2"/>
      <c r="E90" s="2"/>
      <c r="F90" s="2"/>
      <c r="H90" s="3"/>
      <c r="I90" s="2"/>
    </row>
    <row r="91" spans="2:9" x14ac:dyDescent="0.2">
      <c r="B91" s="1"/>
      <c r="C91" s="2"/>
      <c r="D91" s="2"/>
      <c r="E91" s="2"/>
      <c r="F91" s="2"/>
      <c r="H91" s="3"/>
      <c r="I91" s="2"/>
    </row>
    <row r="92" spans="2:9" x14ac:dyDescent="0.2">
      <c r="B92" s="1"/>
      <c r="C92" s="2"/>
      <c r="D92" s="2"/>
      <c r="E92" s="2"/>
      <c r="F92" s="2"/>
      <c r="H92" s="3"/>
      <c r="I92" s="2"/>
    </row>
    <row r="93" spans="2:9" x14ac:dyDescent="0.2">
      <c r="B93" s="1"/>
      <c r="C93" s="2"/>
      <c r="D93" s="2"/>
      <c r="E93" s="2"/>
      <c r="F93" s="2"/>
      <c r="H93" s="3"/>
      <c r="I93" s="2"/>
    </row>
    <row r="94" spans="2:9" x14ac:dyDescent="0.2">
      <c r="B94" s="1"/>
      <c r="C94" s="2"/>
      <c r="D94" s="2"/>
      <c r="E94" s="2"/>
      <c r="F94" s="2"/>
      <c r="H94" s="3"/>
      <c r="I94" s="2"/>
    </row>
    <row r="95" spans="2:9" x14ac:dyDescent="0.2">
      <c r="B95" s="1"/>
      <c r="C95" s="2"/>
      <c r="D95" s="2"/>
      <c r="E95" s="2"/>
      <c r="F95" s="2"/>
      <c r="H95" s="3"/>
      <c r="I95" s="2"/>
    </row>
    <row r="96" spans="2:9" x14ac:dyDescent="0.2">
      <c r="B96" s="1"/>
      <c r="C96" s="2"/>
      <c r="D96" s="2"/>
      <c r="E96" s="2"/>
      <c r="F96" s="2"/>
      <c r="H96" s="3"/>
      <c r="I96" s="2"/>
    </row>
    <row r="97" spans="2:9" x14ac:dyDescent="0.2">
      <c r="B97" s="1"/>
      <c r="C97" s="2"/>
      <c r="D97" s="2"/>
      <c r="E97" s="2"/>
      <c r="F97" s="2"/>
      <c r="H97" s="3"/>
      <c r="I97" s="2"/>
    </row>
    <row r="98" spans="2:9" x14ac:dyDescent="0.2">
      <c r="B98" s="1"/>
      <c r="C98" s="2"/>
      <c r="D98" s="2"/>
      <c r="E98" s="2"/>
      <c r="F98" s="2"/>
      <c r="H98" s="3"/>
      <c r="I98" s="2"/>
    </row>
    <row r="99" spans="2:9" x14ac:dyDescent="0.2">
      <c r="B99" s="1"/>
      <c r="C99" s="2"/>
      <c r="D99" s="2"/>
      <c r="E99" s="2"/>
      <c r="F99" s="2"/>
      <c r="H99" s="3"/>
      <c r="I99" s="2"/>
    </row>
    <row r="100" spans="2:9" x14ac:dyDescent="0.2">
      <c r="B100" s="1"/>
      <c r="C100" s="2"/>
      <c r="D100" s="2"/>
      <c r="E100" s="2"/>
      <c r="F100" s="2"/>
      <c r="H100" s="3"/>
      <c r="I100" s="2"/>
    </row>
    <row r="101" spans="2:9" x14ac:dyDescent="0.2">
      <c r="B101" s="1"/>
      <c r="C101" s="2"/>
      <c r="D101" s="2"/>
      <c r="E101" s="2"/>
      <c r="F101" s="2"/>
      <c r="H101" s="3"/>
      <c r="I101" s="2"/>
    </row>
    <row r="102" spans="2:9" x14ac:dyDescent="0.2">
      <c r="B102" s="1"/>
      <c r="C102" s="2"/>
      <c r="D102" s="2"/>
      <c r="E102" s="2"/>
      <c r="F102" s="2"/>
      <c r="H102" s="3"/>
      <c r="I102" s="2"/>
    </row>
    <row r="103" spans="2:9" x14ac:dyDescent="0.2">
      <c r="B103" s="1"/>
      <c r="C103" s="2"/>
      <c r="D103" s="2"/>
      <c r="E103" s="2"/>
      <c r="F103" s="2"/>
      <c r="H103" s="3"/>
      <c r="I103" s="2"/>
    </row>
    <row r="104" spans="2:9" x14ac:dyDescent="0.2">
      <c r="B104" s="1"/>
      <c r="C104" s="2"/>
      <c r="D104" s="2"/>
      <c r="E104" s="2"/>
      <c r="F104" s="2"/>
      <c r="H104" s="3"/>
      <c r="I104" s="2"/>
    </row>
    <row r="105" spans="2:9" x14ac:dyDescent="0.2">
      <c r="B105" s="1"/>
      <c r="C105" s="2"/>
      <c r="D105" s="2"/>
      <c r="E105" s="2"/>
      <c r="F105" s="2"/>
      <c r="H105" s="3"/>
      <c r="I105" s="2"/>
    </row>
    <row r="106" spans="2:9" x14ac:dyDescent="0.2">
      <c r="B106" s="1"/>
      <c r="C106" s="2"/>
      <c r="D106" s="2"/>
      <c r="E106" s="2"/>
      <c r="F106" s="2"/>
      <c r="H106" s="3"/>
      <c r="I106" s="2"/>
    </row>
    <row r="107" spans="2:9" x14ac:dyDescent="0.2">
      <c r="B107" s="1"/>
      <c r="C107" s="2"/>
      <c r="D107" s="2"/>
      <c r="E107" s="2"/>
      <c r="F107" s="2"/>
      <c r="H107" s="3"/>
      <c r="I107" s="2"/>
    </row>
    <row r="108" spans="2:9" x14ac:dyDescent="0.2">
      <c r="B108" s="1"/>
      <c r="C108" s="2"/>
      <c r="D108" s="2"/>
      <c r="E108" s="2"/>
      <c r="F108" s="2"/>
      <c r="H108" s="3"/>
      <c r="I108" s="2"/>
    </row>
    <row r="109" spans="2:9" x14ac:dyDescent="0.2">
      <c r="B109" s="1"/>
      <c r="C109" s="2"/>
      <c r="D109" s="2"/>
      <c r="E109" s="2"/>
      <c r="F109" s="2"/>
      <c r="H109" s="3"/>
      <c r="I109" s="2"/>
    </row>
    <row r="110" spans="2:9" x14ac:dyDescent="0.2">
      <c r="B110" s="1"/>
      <c r="C110" s="2"/>
      <c r="D110" s="2"/>
      <c r="E110" s="2"/>
      <c r="F110" s="2"/>
      <c r="H110" s="3"/>
      <c r="I110" s="2"/>
    </row>
    <row r="111" spans="2:9" x14ac:dyDescent="0.2">
      <c r="B111" s="1"/>
      <c r="C111" s="2"/>
      <c r="D111" s="2"/>
      <c r="E111" s="2"/>
      <c r="F111" s="2"/>
      <c r="H111" s="3"/>
      <c r="I111" s="2"/>
    </row>
    <row r="112" spans="2:9" x14ac:dyDescent="0.2">
      <c r="B112" s="1"/>
      <c r="C112" s="2"/>
      <c r="D112" s="2"/>
      <c r="E112" s="2"/>
      <c r="F112" s="2"/>
      <c r="H112" s="3"/>
      <c r="I112" s="2"/>
    </row>
    <row r="113" spans="2:9" x14ac:dyDescent="0.2">
      <c r="B113" s="1"/>
      <c r="C113" s="2"/>
      <c r="D113" s="2"/>
      <c r="E113" s="2"/>
      <c r="F113" s="2"/>
      <c r="H113" s="3"/>
      <c r="I113" s="2"/>
    </row>
    <row r="114" spans="2:9" x14ac:dyDescent="0.2">
      <c r="B114" s="1"/>
      <c r="C114" s="2"/>
      <c r="D114" s="2"/>
      <c r="E114" s="2"/>
      <c r="F114" s="2"/>
      <c r="H114" s="3"/>
      <c r="I114" s="2"/>
    </row>
    <row r="115" spans="2:9" x14ac:dyDescent="0.2">
      <c r="B115" s="1"/>
      <c r="C115" s="2"/>
      <c r="D115" s="2"/>
      <c r="E115" s="2"/>
      <c r="F115" s="2"/>
      <c r="H115" s="3"/>
      <c r="I115" s="2"/>
    </row>
    <row r="116" spans="2:9" x14ac:dyDescent="0.2">
      <c r="B116" s="1"/>
      <c r="C116" s="2"/>
      <c r="D116" s="2"/>
      <c r="E116" s="2"/>
      <c r="F116" s="2"/>
      <c r="H116" s="3"/>
      <c r="I116" s="2"/>
    </row>
    <row r="117" spans="2:9" x14ac:dyDescent="0.2">
      <c r="B117" s="1"/>
      <c r="C117" s="2"/>
      <c r="D117" s="2"/>
      <c r="E117" s="2"/>
      <c r="F117" s="2"/>
      <c r="H117" s="3"/>
      <c r="I117" s="2"/>
    </row>
    <row r="118" spans="2:9" x14ac:dyDescent="0.2">
      <c r="B118" s="1"/>
      <c r="C118" s="2"/>
      <c r="D118" s="2"/>
      <c r="E118" s="2"/>
      <c r="F118" s="2"/>
      <c r="H118" s="3"/>
      <c r="I118" s="2"/>
    </row>
    <row r="119" spans="2:9" x14ac:dyDescent="0.2">
      <c r="B119" s="1"/>
      <c r="C119" s="2"/>
      <c r="D119" s="2"/>
      <c r="E119" s="2"/>
      <c r="F119" s="2"/>
      <c r="H119" s="3"/>
      <c r="I119" s="2"/>
    </row>
    <row r="120" spans="2:9" x14ac:dyDescent="0.2">
      <c r="B120" s="1"/>
      <c r="C120" s="2"/>
      <c r="D120" s="2"/>
      <c r="E120" s="2"/>
      <c r="F120" s="2"/>
      <c r="H120" s="3"/>
      <c r="I120" s="2"/>
    </row>
    <row r="121" spans="2:9" x14ac:dyDescent="0.2">
      <c r="B121" s="1"/>
      <c r="C121" s="2"/>
      <c r="D121" s="2"/>
      <c r="E121" s="2"/>
      <c r="F121" s="2"/>
      <c r="H121" s="3"/>
      <c r="I121" s="2"/>
    </row>
    <row r="122" spans="2:9" x14ac:dyDescent="0.2">
      <c r="B122" s="1"/>
      <c r="C122" s="2"/>
      <c r="D122" s="2"/>
      <c r="E122" s="2"/>
      <c r="F122" s="2"/>
      <c r="H122" s="3"/>
      <c r="I122" s="2"/>
    </row>
    <row r="123" spans="2:9" x14ac:dyDescent="0.2">
      <c r="B123" s="1"/>
      <c r="C123" s="2"/>
      <c r="D123" s="2"/>
      <c r="E123" s="2"/>
      <c r="F123" s="2"/>
      <c r="H123" s="3"/>
      <c r="I123" s="2"/>
    </row>
    <row r="124" spans="2:9" x14ac:dyDescent="0.2">
      <c r="B124" s="1"/>
      <c r="C124" s="2"/>
      <c r="D124" s="2"/>
      <c r="E124" s="2"/>
      <c r="F124" s="2"/>
      <c r="H124" s="3"/>
      <c r="I124" s="2"/>
    </row>
    <row r="125" spans="2:9" x14ac:dyDescent="0.2">
      <c r="B125" s="1"/>
      <c r="C125" s="2"/>
      <c r="D125" s="2"/>
      <c r="E125" s="2"/>
      <c r="F125" s="2"/>
      <c r="H125" s="3"/>
      <c r="I125" s="2"/>
    </row>
    <row r="126" spans="2:9" x14ac:dyDescent="0.2">
      <c r="B126" s="1"/>
      <c r="C126" s="2"/>
      <c r="D126" s="2"/>
      <c r="E126" s="2"/>
      <c r="F126" s="2"/>
      <c r="H126" s="3"/>
      <c r="I126" s="2"/>
    </row>
    <row r="127" spans="2:9" x14ac:dyDescent="0.2">
      <c r="B127" s="1"/>
      <c r="C127" s="2"/>
      <c r="D127" s="2"/>
      <c r="E127" s="2"/>
      <c r="F127" s="2"/>
      <c r="H127" s="3"/>
      <c r="I127" s="2"/>
    </row>
    <row r="128" spans="2:9" x14ac:dyDescent="0.2">
      <c r="B128" s="1"/>
      <c r="C128" s="2"/>
      <c r="D128" s="2"/>
      <c r="E128" s="2"/>
      <c r="F128" s="2"/>
      <c r="H128" s="3"/>
      <c r="I128" s="2"/>
    </row>
    <row r="129" spans="2:9" x14ac:dyDescent="0.2">
      <c r="B129" s="1"/>
      <c r="C129" s="2"/>
      <c r="D129" s="2"/>
      <c r="E129" s="2"/>
      <c r="F129" s="2"/>
      <c r="H129" s="3"/>
      <c r="I129" s="2"/>
    </row>
    <row r="130" spans="2:9" x14ac:dyDescent="0.2">
      <c r="B130" s="1"/>
      <c r="C130" s="2"/>
      <c r="D130" s="2"/>
      <c r="E130" s="2"/>
      <c r="F130" s="2"/>
      <c r="H130" s="3"/>
      <c r="I130" s="2"/>
    </row>
    <row r="131" spans="2:9" x14ac:dyDescent="0.2">
      <c r="B131" s="1"/>
      <c r="C131" s="2"/>
      <c r="D131" s="2"/>
      <c r="E131" s="2"/>
      <c r="F131" s="2"/>
      <c r="H131" s="3"/>
      <c r="I131" s="2"/>
    </row>
    <row r="132" spans="2:9" x14ac:dyDescent="0.2">
      <c r="B132" s="1"/>
      <c r="C132" s="2"/>
      <c r="D132" s="2"/>
      <c r="E132" s="2"/>
      <c r="F132" s="2"/>
      <c r="H132" s="3"/>
      <c r="I132" s="2"/>
    </row>
    <row r="133" spans="2:9" x14ac:dyDescent="0.2">
      <c r="B133" s="1"/>
      <c r="C133" s="2"/>
      <c r="D133" s="2"/>
      <c r="E133" s="2"/>
      <c r="F133" s="2"/>
      <c r="H133" s="3"/>
      <c r="I133" s="2"/>
    </row>
    <row r="134" spans="2:9" x14ac:dyDescent="0.2">
      <c r="B134" s="1"/>
      <c r="C134" s="2"/>
      <c r="D134" s="2"/>
      <c r="E134" s="2"/>
      <c r="F134" s="2"/>
      <c r="H134" s="3"/>
      <c r="I134" s="2"/>
    </row>
    <row r="135" spans="2:9" x14ac:dyDescent="0.2">
      <c r="B135" s="1"/>
      <c r="C135" s="2"/>
      <c r="D135" s="2"/>
      <c r="E135" s="2"/>
      <c r="F135" s="2"/>
      <c r="H135" s="3"/>
      <c r="I135" s="2"/>
    </row>
    <row r="136" spans="2:9" x14ac:dyDescent="0.2">
      <c r="B136" s="1"/>
      <c r="C136" s="2"/>
      <c r="D136" s="2"/>
      <c r="E136" s="2"/>
      <c r="F136" s="2"/>
      <c r="H136" s="3"/>
      <c r="I136" s="2"/>
    </row>
    <row r="137" spans="2:9" x14ac:dyDescent="0.2">
      <c r="B137" s="1"/>
      <c r="C137" s="2"/>
      <c r="D137" s="2"/>
      <c r="E137" s="2"/>
      <c r="F137" s="2"/>
      <c r="H137" s="3"/>
      <c r="I137" s="2"/>
    </row>
    <row r="138" spans="2:9" x14ac:dyDescent="0.2">
      <c r="B138" s="1"/>
      <c r="C138" s="2"/>
      <c r="D138" s="2"/>
      <c r="E138" s="2"/>
      <c r="F138" s="2"/>
      <c r="H138" s="3"/>
      <c r="I138" s="2"/>
    </row>
    <row r="139" spans="2:9" x14ac:dyDescent="0.2">
      <c r="B139" s="1"/>
      <c r="C139" s="2"/>
      <c r="D139" s="2"/>
      <c r="E139" s="2"/>
      <c r="F139" s="2"/>
      <c r="H139" s="3"/>
      <c r="I139" s="2"/>
    </row>
    <row r="140" spans="2:9" x14ac:dyDescent="0.2">
      <c r="B140" s="1"/>
      <c r="C140" s="2"/>
      <c r="D140" s="2"/>
      <c r="E140" s="2"/>
      <c r="F140" s="2"/>
      <c r="H140" s="3"/>
      <c r="I140" s="2"/>
    </row>
    <row r="141" spans="2:9" x14ac:dyDescent="0.2">
      <c r="B141" s="1"/>
      <c r="C141" s="2"/>
      <c r="D141" s="2"/>
      <c r="E141" s="2"/>
      <c r="F141" s="2"/>
      <c r="H141" s="3"/>
      <c r="I141" s="2"/>
    </row>
    <row r="142" spans="2:9" x14ac:dyDescent="0.2">
      <c r="B142" s="1"/>
      <c r="C142" s="2"/>
      <c r="D142" s="2"/>
      <c r="E142" s="2"/>
      <c r="F142" s="2"/>
      <c r="H142" s="3"/>
      <c r="I142" s="2"/>
    </row>
    <row r="143" spans="2:9" x14ac:dyDescent="0.2">
      <c r="B143" s="1"/>
      <c r="C143" s="2"/>
      <c r="D143" s="2"/>
      <c r="E143" s="2"/>
      <c r="F143" s="2"/>
      <c r="H143" s="3"/>
      <c r="I143" s="2"/>
    </row>
    <row r="144" spans="2:9" x14ac:dyDescent="0.2">
      <c r="B144" s="1"/>
      <c r="C144" s="2"/>
      <c r="D144" s="2"/>
      <c r="E144" s="2"/>
      <c r="F144" s="2"/>
      <c r="H144" s="3"/>
      <c r="I144" s="2"/>
    </row>
    <row r="145" spans="2:9" x14ac:dyDescent="0.2">
      <c r="B145" s="1"/>
      <c r="C145" s="2"/>
      <c r="D145" s="2"/>
      <c r="E145" s="2"/>
      <c r="F145" s="2"/>
      <c r="H145" s="3"/>
      <c r="I145" s="2"/>
    </row>
    <row r="146" spans="2:9" x14ac:dyDescent="0.2">
      <c r="B146" s="1"/>
      <c r="C146" s="2"/>
      <c r="D146" s="2"/>
      <c r="E146" s="2"/>
      <c r="F146" s="2"/>
      <c r="H146" s="3"/>
      <c r="I146" s="2"/>
    </row>
    <row r="147" spans="2:9" x14ac:dyDescent="0.2">
      <c r="B147" s="1"/>
      <c r="C147" s="2"/>
      <c r="D147" s="2"/>
      <c r="E147" s="2"/>
      <c r="F147" s="2"/>
      <c r="H147" s="3"/>
      <c r="I147" s="2"/>
    </row>
    <row r="148" spans="2:9" x14ac:dyDescent="0.2">
      <c r="B148" s="1"/>
      <c r="C148" s="2"/>
      <c r="D148" s="2"/>
      <c r="E148" s="2"/>
      <c r="F148" s="2"/>
      <c r="H148" s="3"/>
      <c r="I148" s="2"/>
    </row>
    <row r="149" spans="2:9" x14ac:dyDescent="0.2">
      <c r="B149" s="1"/>
      <c r="C149" s="2"/>
      <c r="D149" s="2"/>
      <c r="E149" s="2"/>
      <c r="F149" s="2"/>
      <c r="H149" s="3"/>
      <c r="I149" s="2"/>
    </row>
    <row r="150" spans="2:9" x14ac:dyDescent="0.2">
      <c r="B150" s="1"/>
      <c r="C150" s="2"/>
      <c r="D150" s="2"/>
      <c r="E150" s="2"/>
      <c r="F150" s="2"/>
      <c r="H150" s="3"/>
      <c r="I150" s="2"/>
    </row>
    <row r="151" spans="2:9" x14ac:dyDescent="0.2">
      <c r="B151" s="1"/>
      <c r="C151" s="2"/>
      <c r="D151" s="2"/>
      <c r="E151" s="2"/>
      <c r="F151" s="2"/>
      <c r="H151" s="3"/>
      <c r="I151" s="2"/>
    </row>
    <row r="152" spans="2:9" x14ac:dyDescent="0.2">
      <c r="B152" s="1"/>
      <c r="C152" s="2"/>
      <c r="D152" s="2"/>
      <c r="E152" s="2"/>
      <c r="F152" s="2"/>
      <c r="H152" s="3"/>
      <c r="I152" s="2"/>
    </row>
    <row r="153" spans="2:9" x14ac:dyDescent="0.2">
      <c r="B153" s="1"/>
      <c r="C153" s="2"/>
      <c r="D153" s="2"/>
      <c r="E153" s="2"/>
      <c r="F153" s="2"/>
      <c r="H153" s="3"/>
      <c r="I153" s="2"/>
    </row>
    <row r="154" spans="2:9" x14ac:dyDescent="0.2">
      <c r="B154" s="1"/>
      <c r="C154" s="2"/>
      <c r="D154" s="2"/>
      <c r="E154" s="2"/>
      <c r="F154" s="2"/>
      <c r="H154" s="3"/>
      <c r="I154" s="2"/>
    </row>
    <row r="155" spans="2:9" x14ac:dyDescent="0.2">
      <c r="B155" s="1"/>
      <c r="C155" s="2"/>
      <c r="D155" s="2"/>
      <c r="E155" s="2"/>
      <c r="F155" s="2"/>
      <c r="H155" s="3"/>
      <c r="I155" s="2"/>
    </row>
    <row r="156" spans="2:9" x14ac:dyDescent="0.2">
      <c r="B156" s="1"/>
      <c r="C156" s="2"/>
      <c r="D156" s="2"/>
      <c r="E156" s="2"/>
      <c r="F156" s="2"/>
      <c r="H156" s="3"/>
      <c r="I156" s="2"/>
    </row>
    <row r="157" spans="2:9" x14ac:dyDescent="0.2">
      <c r="B157" s="1"/>
      <c r="C157" s="2"/>
      <c r="D157" s="2"/>
      <c r="E157" s="2"/>
      <c r="F157" s="2"/>
      <c r="H157" s="3"/>
      <c r="I157" s="2"/>
    </row>
    <row r="158" spans="2:9" x14ac:dyDescent="0.2">
      <c r="B158" s="1"/>
      <c r="C158" s="2"/>
      <c r="D158" s="2"/>
      <c r="E158" s="2"/>
      <c r="F158" s="2"/>
      <c r="H158" s="3"/>
      <c r="I158" s="2"/>
    </row>
    <row r="159" spans="2:9" x14ac:dyDescent="0.2">
      <c r="B159" s="1"/>
      <c r="C159" s="2"/>
      <c r="D159" s="2"/>
      <c r="E159" s="2"/>
      <c r="F159" s="2"/>
      <c r="H159" s="3"/>
      <c r="I159" s="2"/>
    </row>
    <row r="160" spans="2:9" x14ac:dyDescent="0.2">
      <c r="B160" s="1"/>
      <c r="C160" s="2"/>
      <c r="D160" s="2"/>
      <c r="E160" s="2"/>
      <c r="F160" s="2"/>
      <c r="H160" s="3"/>
      <c r="I160" s="2"/>
    </row>
    <row r="161" spans="2:9" x14ac:dyDescent="0.2">
      <c r="B161" s="1"/>
      <c r="C161" s="2"/>
      <c r="D161" s="2"/>
      <c r="E161" s="2"/>
      <c r="F161" s="2"/>
      <c r="H161" s="3"/>
      <c r="I161" s="2"/>
    </row>
    <row r="162" spans="2:9" x14ac:dyDescent="0.2">
      <c r="B162" s="1"/>
      <c r="C162" s="2"/>
      <c r="D162" s="2"/>
      <c r="E162" s="2"/>
      <c r="F162" s="2"/>
      <c r="H162" s="3"/>
      <c r="I162" s="2"/>
    </row>
    <row r="163" spans="2:9" x14ac:dyDescent="0.2">
      <c r="B163" s="1"/>
      <c r="C163" s="2"/>
      <c r="D163" s="2"/>
      <c r="E163" s="2"/>
      <c r="F163" s="2"/>
      <c r="H163" s="3"/>
      <c r="I163" s="2"/>
    </row>
    <row r="164" spans="2:9" x14ac:dyDescent="0.2">
      <c r="B164" s="1"/>
      <c r="C164" s="2"/>
      <c r="D164" s="2"/>
      <c r="E164" s="2"/>
      <c r="F164" s="2"/>
      <c r="H164" s="3"/>
      <c r="I164" s="2"/>
    </row>
    <row r="165" spans="2:9" x14ac:dyDescent="0.2">
      <c r="B165" s="1"/>
      <c r="C165" s="2"/>
      <c r="D165" s="2"/>
      <c r="E165" s="2"/>
      <c r="F165" s="2"/>
      <c r="H165" s="3"/>
      <c r="I165" s="2"/>
    </row>
    <row r="166" spans="2:9" x14ac:dyDescent="0.2">
      <c r="B166" s="1"/>
      <c r="C166" s="2"/>
      <c r="D166" s="2"/>
      <c r="E166" s="2"/>
      <c r="F166" s="2"/>
      <c r="H166" s="3"/>
      <c r="I166" s="2"/>
    </row>
    <row r="167" spans="2:9" x14ac:dyDescent="0.2">
      <c r="B167" s="1"/>
      <c r="C167" s="2"/>
      <c r="D167" s="2"/>
      <c r="E167" s="2"/>
      <c r="F167" s="2"/>
      <c r="H167" s="3"/>
      <c r="I167" s="2"/>
    </row>
    <row r="168" spans="2:9" x14ac:dyDescent="0.2">
      <c r="B168" s="1"/>
      <c r="C168" s="2"/>
      <c r="D168" s="2"/>
      <c r="E168" s="2"/>
      <c r="F168" s="2"/>
      <c r="H168" s="3"/>
      <c r="I168" s="2"/>
    </row>
    <row r="169" spans="2:9" x14ac:dyDescent="0.2">
      <c r="B169" s="1"/>
      <c r="C169" s="2"/>
      <c r="D169" s="2"/>
      <c r="E169" s="2"/>
      <c r="F169" s="2"/>
      <c r="H169" s="3"/>
      <c r="I169" s="2"/>
    </row>
    <row r="170" spans="2:9" x14ac:dyDescent="0.2">
      <c r="B170" s="1"/>
      <c r="C170" s="2"/>
      <c r="D170" s="2"/>
      <c r="E170" s="2"/>
      <c r="F170" s="2"/>
      <c r="H170" s="3"/>
      <c r="I170" s="2"/>
    </row>
    <row r="171" spans="2:9" x14ac:dyDescent="0.2">
      <c r="B171" s="1"/>
      <c r="C171" s="2"/>
      <c r="D171" s="2"/>
      <c r="E171" s="2"/>
      <c r="F171" s="2"/>
      <c r="H171" s="3"/>
      <c r="I171" s="2"/>
    </row>
    <row r="172" spans="2:9" x14ac:dyDescent="0.2">
      <c r="B172" s="1"/>
      <c r="C172" s="2"/>
      <c r="D172" s="2"/>
      <c r="E172" s="2"/>
      <c r="F172" s="2"/>
      <c r="H172" s="3"/>
      <c r="I172" s="2"/>
    </row>
    <row r="173" spans="2:9" x14ac:dyDescent="0.2">
      <c r="B173" s="1"/>
      <c r="C173" s="2"/>
      <c r="D173" s="2"/>
      <c r="E173" s="2"/>
      <c r="F173" s="2"/>
      <c r="H173" s="3"/>
      <c r="I173" s="2"/>
    </row>
    <row r="174" spans="2:9" x14ac:dyDescent="0.2">
      <c r="B174" s="1"/>
      <c r="C174" s="2"/>
      <c r="D174" s="2"/>
      <c r="E174" s="2"/>
      <c r="F174" s="2"/>
      <c r="H174" s="3"/>
      <c r="I174" s="2"/>
    </row>
    <row r="175" spans="2:9" x14ac:dyDescent="0.2">
      <c r="B175" s="1"/>
      <c r="C175" s="2"/>
      <c r="D175" s="2"/>
      <c r="E175" s="2"/>
      <c r="F175" s="2"/>
      <c r="H175" s="2"/>
      <c r="I175" s="2"/>
    </row>
    <row r="176" spans="2:9" x14ac:dyDescent="0.2">
      <c r="B176" s="1"/>
      <c r="C176" s="2"/>
      <c r="D176" s="2"/>
      <c r="E176" s="2"/>
      <c r="F176" s="2"/>
      <c r="H176" s="3"/>
      <c r="I176" s="2"/>
    </row>
    <row r="177" spans="2:9" x14ac:dyDescent="0.2">
      <c r="B177" s="1"/>
      <c r="C177" s="2"/>
      <c r="D177" s="2"/>
      <c r="E177" s="2"/>
      <c r="F177" s="2"/>
      <c r="H177" s="3"/>
      <c r="I177" s="2"/>
    </row>
    <row r="178" spans="2:9" x14ac:dyDescent="0.2">
      <c r="B178" s="1"/>
      <c r="C178" s="2"/>
      <c r="D178" s="2"/>
      <c r="E178" s="2"/>
      <c r="F178" s="2"/>
      <c r="H178" s="3"/>
      <c r="I178" s="2"/>
    </row>
    <row r="179" spans="2:9" x14ac:dyDescent="0.2">
      <c r="B179" s="1"/>
      <c r="C179" s="2"/>
      <c r="D179" s="2"/>
      <c r="E179" s="2"/>
      <c r="F179" s="2"/>
      <c r="H179" s="3"/>
      <c r="I179" s="2"/>
    </row>
    <row r="180" spans="2:9" x14ac:dyDescent="0.2">
      <c r="B180" s="1"/>
      <c r="C180" s="2"/>
      <c r="D180" s="2"/>
      <c r="E180" s="2"/>
      <c r="F180" s="2"/>
      <c r="H180" s="3"/>
      <c r="I180" s="2"/>
    </row>
    <row r="181" spans="2:9" x14ac:dyDescent="0.2">
      <c r="B181" s="1"/>
      <c r="C181" s="2"/>
      <c r="D181" s="2"/>
      <c r="E181" s="2"/>
      <c r="F181" s="2"/>
      <c r="H181" s="3"/>
      <c r="I181" s="2"/>
    </row>
    <row r="182" spans="2:9" x14ac:dyDescent="0.2">
      <c r="B182" s="1"/>
      <c r="C182" s="2"/>
      <c r="D182" s="2"/>
      <c r="E182" s="2"/>
      <c r="F182" s="2"/>
      <c r="H182" s="3"/>
      <c r="I182" s="2"/>
    </row>
    <row r="183" spans="2:9" x14ac:dyDescent="0.2">
      <c r="B183" s="1"/>
      <c r="C183" s="2"/>
      <c r="D183" s="2"/>
      <c r="E183" s="2"/>
      <c r="F183" s="2"/>
      <c r="H183" s="3"/>
      <c r="I183" s="2"/>
    </row>
    <row r="184" spans="2:9" x14ac:dyDescent="0.2">
      <c r="B184" s="1"/>
      <c r="C184" s="2"/>
      <c r="D184" s="2"/>
      <c r="E184" s="2"/>
      <c r="F184" s="2"/>
      <c r="H184" s="3"/>
      <c r="I184" s="2"/>
    </row>
    <row r="185" spans="2:9" x14ac:dyDescent="0.2">
      <c r="B185" s="1"/>
      <c r="C185" s="2"/>
      <c r="D185" s="2"/>
      <c r="E185" s="2"/>
      <c r="F185" s="2"/>
      <c r="H185" s="3"/>
      <c r="I185" s="2"/>
    </row>
    <row r="186" spans="2:9" x14ac:dyDescent="0.2">
      <c r="B186" s="1"/>
      <c r="C186" s="2"/>
      <c r="D186" s="2"/>
      <c r="E186" s="2"/>
      <c r="F186" s="2"/>
      <c r="H186" s="3"/>
      <c r="I186" s="2"/>
    </row>
    <row r="187" spans="2:9" x14ac:dyDescent="0.2">
      <c r="B187" s="1"/>
      <c r="C187" s="2"/>
      <c r="D187" s="2"/>
      <c r="E187" s="2"/>
      <c r="F187" s="2"/>
      <c r="H187" s="3"/>
      <c r="I187" s="2"/>
    </row>
    <row r="188" spans="2:9" x14ac:dyDescent="0.2">
      <c r="B188" s="1"/>
      <c r="C188" s="2"/>
      <c r="D188" s="2"/>
      <c r="E188" s="2"/>
      <c r="F188" s="2"/>
      <c r="H188" s="3"/>
      <c r="I188" s="2"/>
    </row>
    <row r="189" spans="2:9" x14ac:dyDescent="0.2">
      <c r="B189" s="1"/>
      <c r="C189" s="2"/>
      <c r="D189" s="2"/>
      <c r="E189" s="2"/>
      <c r="F189" s="2"/>
      <c r="H189" s="3"/>
      <c r="I189" s="2"/>
    </row>
    <row r="190" spans="2:9" x14ac:dyDescent="0.2">
      <c r="B190" s="1"/>
      <c r="C190" s="2"/>
      <c r="D190" s="2"/>
      <c r="E190" s="2"/>
      <c r="F190" s="2"/>
      <c r="H190" s="3"/>
      <c r="I190" s="2"/>
    </row>
    <row r="191" spans="2:9" x14ac:dyDescent="0.2">
      <c r="B191" s="1"/>
      <c r="C191" s="2"/>
      <c r="D191" s="2"/>
      <c r="E191" s="2"/>
      <c r="F191" s="2"/>
      <c r="H191" s="2"/>
      <c r="I191" s="2"/>
    </row>
    <row r="192" spans="2:9" x14ac:dyDescent="0.2">
      <c r="B192" s="1"/>
      <c r="C192" s="2"/>
      <c r="D192" s="2"/>
      <c r="E192" s="2"/>
      <c r="F192" s="2"/>
      <c r="H192" s="2"/>
      <c r="I192" s="2"/>
    </row>
    <row r="193" spans="2:9" x14ac:dyDescent="0.2">
      <c r="B193" s="1"/>
      <c r="C193" s="2"/>
      <c r="D193" s="2"/>
      <c r="E193" s="2"/>
      <c r="F193" s="2"/>
      <c r="H193" s="2"/>
      <c r="I193" s="2"/>
    </row>
    <row r="194" spans="2:9" x14ac:dyDescent="0.2">
      <c r="B194" s="1"/>
      <c r="C194" s="2"/>
      <c r="D194" s="2"/>
      <c r="E194" s="2"/>
      <c r="F194" s="2"/>
      <c r="H194" s="2"/>
      <c r="I194" s="2"/>
    </row>
    <row r="195" spans="2:9" x14ac:dyDescent="0.2">
      <c r="B195" s="1"/>
      <c r="C195" s="2"/>
      <c r="D195" s="2"/>
      <c r="E195" s="2"/>
      <c r="F195" s="2"/>
      <c r="H195" s="2"/>
      <c r="I195" s="2"/>
    </row>
    <row r="196" spans="2:9" x14ac:dyDescent="0.2">
      <c r="B196" s="1"/>
      <c r="C196" s="2"/>
      <c r="D196" s="2"/>
      <c r="E196" s="2"/>
      <c r="F196" s="2"/>
      <c r="H196" s="2"/>
      <c r="I196" s="2"/>
    </row>
    <row r="197" spans="2:9" x14ac:dyDescent="0.2">
      <c r="B197" s="1"/>
      <c r="C197" s="2"/>
      <c r="D197" s="2"/>
      <c r="E197" s="2"/>
      <c r="F197" s="2"/>
      <c r="H197" s="2"/>
      <c r="I197" s="2"/>
    </row>
    <row r="198" spans="2:9" x14ac:dyDescent="0.2">
      <c r="B198" s="1"/>
      <c r="C198" s="2"/>
      <c r="D198" s="2"/>
      <c r="E198" s="2"/>
      <c r="F198" s="2"/>
      <c r="H198" s="2"/>
      <c r="I198" s="2"/>
    </row>
    <row r="199" spans="2:9" x14ac:dyDescent="0.2">
      <c r="B199" s="1"/>
    </row>
    <row r="200" spans="2:9" x14ac:dyDescent="0.2">
      <c r="B200" s="1"/>
    </row>
    <row r="201" spans="2:9" x14ac:dyDescent="0.2">
      <c r="B201" s="1"/>
    </row>
    <row r="202" spans="2:9" x14ac:dyDescent="0.2">
      <c r="B202" s="1"/>
    </row>
    <row r="203" spans="2:9" x14ac:dyDescent="0.2">
      <c r="B203" s="1"/>
    </row>
    <row r="204" spans="2:9" x14ac:dyDescent="0.2">
      <c r="B204" s="1"/>
    </row>
    <row r="205" spans="2:9" x14ac:dyDescent="0.2">
      <c r="B205" s="1"/>
    </row>
    <row r="206" spans="2:9" x14ac:dyDescent="0.2">
      <c r="B206" s="1"/>
    </row>
    <row r="207" spans="2:9" x14ac:dyDescent="0.2">
      <c r="B207" s="1"/>
    </row>
    <row r="208" spans="2:9" x14ac:dyDescent="0.2">
      <c r="B208" s="1"/>
    </row>
    <row r="209" spans="2:2" x14ac:dyDescent="0.2">
      <c r="B209" s="1"/>
    </row>
    <row r="210" spans="2:2" x14ac:dyDescent="0.2">
      <c r="B210" s="1"/>
    </row>
  </sheetData>
  <sheetProtection sheet="1" objects="1" scenarios="1"/>
  <mergeCells count="6">
    <mergeCell ref="D7:E7"/>
    <mergeCell ref="D8:E8"/>
    <mergeCell ref="G7:H7"/>
    <mergeCell ref="G8:H8"/>
    <mergeCell ref="B1:I1"/>
    <mergeCell ref="B4:I5"/>
  </mergeCells>
  <phoneticPr fontId="1"/>
  <dataValidations count="4">
    <dataValidation type="list" allowBlank="1" showInputMessage="1" showErrorMessage="1" promptTitle="機械、電気、建築、設備、調理科" sqref="E11:E40" xr:uid="{00000000-0002-0000-0000-000001000000}">
      <formula1>$N$10:$N$13</formula1>
    </dataValidation>
    <dataValidation type="list" allowBlank="1" showInputMessage="1" showErrorMessage="1" sqref="C9" xr:uid="{22CC1D58-AFF1-441F-AB02-F539F7DC7DD6}">
      <formula1>$K$11:$K$22</formula1>
    </dataValidation>
    <dataValidation type="list" allowBlank="1" showInputMessage="1" showErrorMessage="1" promptTitle="機械、電気、建築、設備、調理科" sqref="C11:C40" xr:uid="{58692DFA-22BC-431D-BC75-4AD2F20F7D58}">
      <formula1>$L$11:$L$13</formula1>
    </dataValidation>
    <dataValidation type="list" allowBlank="1" showInputMessage="1" showErrorMessage="1" promptTitle="機械、電気、建築、設備、調理科" sqref="D11:D40" xr:uid="{682BF1A5-4C0A-4CFB-B831-D2CF58139955}">
      <formula1>$M$10:$M$13</formula1>
    </dataValidation>
  </dataValidations>
  <printOptions horizontalCentered="1"/>
  <pageMargins left="0.39370078740157483" right="0.31496062992125984" top="0.74803149606299213" bottom="0.74803149606299213" header="0.31496062992125984" footer="0.31496062992125984"/>
  <pageSetup paperSize="9" scale="71" fitToHeight="0" orientation="portrait" verticalDpi="300" r:id="rId1"/>
  <headerFooter>
    <oddFooter>&amp;C&amp;P</oddFooter>
  </headerFooter>
  <rowBreaks count="2" manualBreakCount="2">
    <brk id="20" max="16383" man="1"/>
    <brk id="30" max="16383" man="1"/>
  </row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80F4B-960F-40CC-976C-390D8F289540}">
  <sheetPr>
    <tabColor rgb="FFFFC000"/>
    <pageSetUpPr fitToPage="1"/>
  </sheetPr>
  <dimension ref="B1:N210"/>
  <sheetViews>
    <sheetView showRuler="0" view="pageBreakPreview" zoomScale="85" zoomScaleNormal="70" zoomScaleSheetLayoutView="85" zoomScalePageLayoutView="125" workbookViewId="0">
      <selection activeCell="I11" sqref="I11"/>
    </sheetView>
  </sheetViews>
  <sheetFormatPr defaultColWidth="8.88671875" defaultRowHeight="13.2" outlineLevelCol="1" x14ac:dyDescent="0.2"/>
  <cols>
    <col min="1" max="1" width="5.6640625" style="2" customWidth="1"/>
    <col min="2" max="2" width="6.77734375" style="2" bestFit="1" customWidth="1"/>
    <col min="3" max="5" width="21.88671875" style="1" customWidth="1"/>
    <col min="6" max="6" width="21.88671875" style="1" hidden="1" customWidth="1" outlineLevel="1"/>
    <col min="7" max="7" width="21.88671875" style="1" customWidth="1" collapsed="1"/>
    <col min="8" max="9" width="21.88671875" style="1" customWidth="1"/>
    <col min="10" max="10" width="9" style="2" customWidth="1"/>
    <col min="11" max="11" width="18" style="2" customWidth="1"/>
    <col min="12" max="12" width="23.44140625" style="2" customWidth="1"/>
    <col min="13" max="14" width="44.6640625" style="2" bestFit="1" customWidth="1"/>
    <col min="15" max="15" width="31.5546875" style="2" customWidth="1"/>
    <col min="16" max="16" width="9" style="2" customWidth="1"/>
    <col min="17" max="16384" width="8.88671875" style="2"/>
  </cols>
  <sheetData>
    <row r="1" spans="2:14" ht="33.75" customHeight="1" x14ac:dyDescent="0.2">
      <c r="B1" s="59" t="s">
        <v>41</v>
      </c>
      <c r="C1" s="59"/>
      <c r="D1" s="59"/>
      <c r="E1" s="59"/>
      <c r="F1" s="59"/>
      <c r="G1" s="59"/>
      <c r="H1" s="59"/>
      <c r="I1" s="59"/>
    </row>
    <row r="2" spans="2:14" ht="19.2" x14ac:dyDescent="0.2">
      <c r="B2" s="7"/>
      <c r="C2" s="7"/>
      <c r="D2" s="7"/>
      <c r="E2" s="7"/>
      <c r="F2" s="7"/>
      <c r="G2" s="7"/>
      <c r="H2" s="7"/>
      <c r="I2" s="7"/>
    </row>
    <row r="3" spans="2:14" ht="19.2" x14ac:dyDescent="0.2">
      <c r="B3" s="7"/>
      <c r="C3" s="7"/>
      <c r="D3" s="7"/>
      <c r="E3" s="7"/>
      <c r="F3" s="7"/>
      <c r="G3" s="7"/>
      <c r="H3" s="7"/>
      <c r="I3" s="7"/>
    </row>
    <row r="4" spans="2:14" ht="19.2" customHeight="1" x14ac:dyDescent="0.2">
      <c r="B4" s="60" t="s">
        <v>68</v>
      </c>
      <c r="C4" s="60"/>
      <c r="D4" s="60"/>
      <c r="E4" s="60"/>
      <c r="F4" s="60"/>
      <c r="G4" s="60"/>
      <c r="H4" s="60"/>
      <c r="I4" s="60"/>
    </row>
    <row r="5" spans="2:14" ht="103.5" customHeight="1" x14ac:dyDescent="0.2">
      <c r="B5" s="60"/>
      <c r="C5" s="60"/>
      <c r="D5" s="60"/>
      <c r="E5" s="60"/>
      <c r="F5" s="60"/>
      <c r="G5" s="60"/>
      <c r="H5" s="60"/>
      <c r="I5" s="60"/>
    </row>
    <row r="6" spans="2:14" ht="8.25" customHeight="1" x14ac:dyDescent="0.2">
      <c r="B6" s="28"/>
      <c r="C6" s="28"/>
      <c r="D6" s="28"/>
      <c r="E6" s="28"/>
      <c r="F6" s="17"/>
      <c r="G6" s="19"/>
      <c r="H6" s="6"/>
      <c r="I6" s="6"/>
    </row>
    <row r="7" spans="2:14" ht="24" customHeight="1" x14ac:dyDescent="0.2">
      <c r="B7" s="27"/>
      <c r="C7" s="30" t="s">
        <v>2</v>
      </c>
      <c r="D7" s="53" t="s">
        <v>55</v>
      </c>
      <c r="E7" s="54"/>
      <c r="F7" s="34"/>
      <c r="G7" s="57" t="s">
        <v>56</v>
      </c>
      <c r="H7" s="57"/>
      <c r="I7" s="39"/>
    </row>
    <row r="8" spans="2:14" ht="45" customHeight="1" x14ac:dyDescent="0.2">
      <c r="B8" s="27"/>
      <c r="C8" s="36"/>
      <c r="D8" s="61"/>
      <c r="E8" s="62"/>
      <c r="F8" s="35"/>
      <c r="G8" s="63"/>
      <c r="H8" s="63"/>
      <c r="I8" s="40"/>
    </row>
    <row r="9" spans="2:14" ht="9.6" customHeight="1" x14ac:dyDescent="0.2">
      <c r="B9" s="27"/>
      <c r="C9" s="32"/>
      <c r="D9" s="32"/>
      <c r="E9" s="32"/>
      <c r="F9" s="32"/>
      <c r="G9" s="32"/>
      <c r="H9" s="33"/>
      <c r="I9" s="33"/>
    </row>
    <row r="10" spans="2:14" ht="29.25" customHeight="1" x14ac:dyDescent="0.2">
      <c r="B10" s="23" t="s">
        <v>0</v>
      </c>
      <c r="C10" s="24" t="s">
        <v>7</v>
      </c>
      <c r="D10" s="24" t="s">
        <v>61</v>
      </c>
      <c r="E10" s="24" t="s">
        <v>62</v>
      </c>
      <c r="F10" s="24" t="s">
        <v>2</v>
      </c>
      <c r="G10" s="24" t="s">
        <v>3</v>
      </c>
      <c r="H10" s="24" t="s">
        <v>11</v>
      </c>
      <c r="I10" s="24" t="s">
        <v>39</v>
      </c>
      <c r="K10" s="2" t="s">
        <v>2</v>
      </c>
      <c r="L10" s="2" t="s">
        <v>1</v>
      </c>
      <c r="M10" s="2" t="s">
        <v>67</v>
      </c>
      <c r="N10" s="2" t="s">
        <v>67</v>
      </c>
    </row>
    <row r="11" spans="2:14" ht="60" customHeight="1" x14ac:dyDescent="0.2">
      <c r="B11" s="25">
        <v>1</v>
      </c>
      <c r="C11" s="37"/>
      <c r="D11" s="37"/>
      <c r="E11" s="37"/>
      <c r="F11" s="37" t="str">
        <f>IF(テーブル13[[#This Row],[希望学科]]="","",C$8)</f>
        <v/>
      </c>
      <c r="G11" s="37"/>
      <c r="H11" s="37"/>
      <c r="I11" s="26"/>
      <c r="K11" s="2" t="s">
        <v>43</v>
      </c>
      <c r="L11" s="2" t="s">
        <v>4</v>
      </c>
      <c r="M11" s="31"/>
    </row>
    <row r="12" spans="2:14" ht="60" customHeight="1" x14ac:dyDescent="0.2">
      <c r="B12" s="25">
        <v>2</v>
      </c>
      <c r="C12" s="37"/>
      <c r="D12" s="38"/>
      <c r="E12" s="38"/>
      <c r="F12" s="37" t="str">
        <f>IF(テーブル13[[#This Row],[希望学科]]="","",C$8)</f>
        <v/>
      </c>
      <c r="G12" s="37"/>
      <c r="H12" s="37"/>
      <c r="I12" s="26"/>
      <c r="K12" s="2" t="s">
        <v>44</v>
      </c>
      <c r="L12" s="2" t="s">
        <v>5</v>
      </c>
      <c r="M12" s="31" t="s">
        <v>63</v>
      </c>
      <c r="N12" s="31" t="s">
        <v>65</v>
      </c>
    </row>
    <row r="13" spans="2:14" ht="60" customHeight="1" x14ac:dyDescent="0.2">
      <c r="B13" s="25">
        <v>3</v>
      </c>
      <c r="C13" s="37"/>
      <c r="D13" s="37"/>
      <c r="E13" s="37"/>
      <c r="F13" s="37" t="str">
        <f>IF(テーブル13[[#This Row],[希望学科]]="","",C$8)</f>
        <v/>
      </c>
      <c r="G13" s="37"/>
      <c r="H13" s="37"/>
      <c r="I13" s="26"/>
      <c r="K13" s="2" t="s">
        <v>45</v>
      </c>
      <c r="L13" s="2" t="s">
        <v>60</v>
      </c>
      <c r="M13" s="31" t="s">
        <v>64</v>
      </c>
      <c r="N13" s="31" t="s">
        <v>66</v>
      </c>
    </row>
    <row r="14" spans="2:14" ht="60" customHeight="1" x14ac:dyDescent="0.2">
      <c r="B14" s="25">
        <v>4</v>
      </c>
      <c r="C14" s="37"/>
      <c r="D14" s="37"/>
      <c r="E14" s="37"/>
      <c r="F14" s="37" t="str">
        <f>IF(テーブル13[[#This Row],[希望学科]]="","",C$8)</f>
        <v/>
      </c>
      <c r="G14" s="37"/>
      <c r="H14" s="37"/>
      <c r="I14" s="26"/>
      <c r="K14" s="2" t="s">
        <v>46</v>
      </c>
      <c r="M14" s="31"/>
    </row>
    <row r="15" spans="2:14" ht="60" customHeight="1" x14ac:dyDescent="0.2">
      <c r="B15" s="25">
        <v>5</v>
      </c>
      <c r="C15" s="37"/>
      <c r="D15" s="37"/>
      <c r="E15" s="37"/>
      <c r="F15" s="37" t="str">
        <f>IF(テーブル13[[#This Row],[希望学科]]="","",C$8)</f>
        <v/>
      </c>
      <c r="G15" s="37"/>
      <c r="H15" s="37"/>
      <c r="I15" s="26"/>
      <c r="K15" s="2" t="s">
        <v>47</v>
      </c>
      <c r="M15" s="31"/>
    </row>
    <row r="16" spans="2:14" ht="60" customHeight="1" x14ac:dyDescent="0.2">
      <c r="B16" s="25">
        <v>6</v>
      </c>
      <c r="C16" s="37"/>
      <c r="D16" s="37"/>
      <c r="E16" s="37"/>
      <c r="F16" s="37" t="str">
        <f>IF(テーブル13[[#This Row],[希望学科]]="","",C$8)</f>
        <v/>
      </c>
      <c r="G16" s="37"/>
      <c r="H16" s="37"/>
      <c r="I16" s="26"/>
      <c r="K16" s="2" t="s">
        <v>48</v>
      </c>
    </row>
    <row r="17" spans="2:11" ht="60" customHeight="1" x14ac:dyDescent="0.2">
      <c r="B17" s="25">
        <v>7</v>
      </c>
      <c r="C17" s="37"/>
      <c r="D17" s="37"/>
      <c r="E17" s="37"/>
      <c r="F17" s="37" t="str">
        <f>IF(テーブル13[[#This Row],[希望学科]]="","",C$8)</f>
        <v/>
      </c>
      <c r="G17" s="37"/>
      <c r="H17" s="37"/>
      <c r="I17" s="26"/>
      <c r="K17" s="2" t="s">
        <v>49</v>
      </c>
    </row>
    <row r="18" spans="2:11" ht="60" customHeight="1" x14ac:dyDescent="0.2">
      <c r="B18" s="25">
        <v>8</v>
      </c>
      <c r="C18" s="37"/>
      <c r="D18" s="37"/>
      <c r="E18" s="37"/>
      <c r="F18" s="37" t="str">
        <f>IF(テーブル13[[#This Row],[希望学科]]="","",C$8)</f>
        <v/>
      </c>
      <c r="G18" s="37"/>
      <c r="H18" s="37"/>
      <c r="I18" s="26"/>
      <c r="K18" s="2" t="s">
        <v>50</v>
      </c>
    </row>
    <row r="19" spans="2:11" ht="60" customHeight="1" x14ac:dyDescent="0.2">
      <c r="B19" s="25">
        <v>9</v>
      </c>
      <c r="C19" s="37"/>
      <c r="D19" s="37"/>
      <c r="E19" s="37"/>
      <c r="F19" s="37" t="str">
        <f>IF(テーブル13[[#This Row],[希望学科]]="","",C$8)</f>
        <v/>
      </c>
      <c r="G19" s="37"/>
      <c r="H19" s="37"/>
      <c r="I19" s="26"/>
      <c r="K19" s="2" t="s">
        <v>51</v>
      </c>
    </row>
    <row r="20" spans="2:11" ht="60" customHeight="1" x14ac:dyDescent="0.2">
      <c r="B20" s="25">
        <v>10</v>
      </c>
      <c r="C20" s="37"/>
      <c r="D20" s="37"/>
      <c r="E20" s="37"/>
      <c r="F20" s="37" t="str">
        <f>IF(テーブル13[[#This Row],[希望学科]]="","",C$8)</f>
        <v/>
      </c>
      <c r="G20" s="37"/>
      <c r="H20" s="37"/>
      <c r="I20" s="26"/>
      <c r="K20" s="2" t="s">
        <v>52</v>
      </c>
    </row>
    <row r="21" spans="2:11" ht="60" customHeight="1" x14ac:dyDescent="0.2">
      <c r="B21" s="25">
        <v>11</v>
      </c>
      <c r="C21" s="37"/>
      <c r="D21" s="37"/>
      <c r="E21" s="37"/>
      <c r="F21" s="37" t="str">
        <f>IF(テーブル13[[#This Row],[希望学科]]="","",C$8)</f>
        <v/>
      </c>
      <c r="G21" s="37"/>
      <c r="H21" s="37"/>
      <c r="I21" s="26"/>
      <c r="K21" s="2" t="s">
        <v>9</v>
      </c>
    </row>
    <row r="22" spans="2:11" ht="60" customHeight="1" x14ac:dyDescent="0.2">
      <c r="B22" s="25">
        <v>12</v>
      </c>
      <c r="C22" s="37"/>
      <c r="D22" s="37"/>
      <c r="E22" s="37"/>
      <c r="F22" s="37" t="str">
        <f>IF(テーブル13[[#This Row],[希望学科]]="","",C$8)</f>
        <v/>
      </c>
      <c r="G22" s="37"/>
      <c r="H22" s="37"/>
      <c r="I22" s="26"/>
      <c r="K22" s="2" t="s">
        <v>10</v>
      </c>
    </row>
    <row r="23" spans="2:11" ht="60" customHeight="1" x14ac:dyDescent="0.2">
      <c r="B23" s="25">
        <v>13</v>
      </c>
      <c r="C23" s="37"/>
      <c r="D23" s="37"/>
      <c r="E23" s="37"/>
      <c r="F23" s="37" t="str">
        <f>IF(テーブル13[[#This Row],[希望学科]]="","",C$8)</f>
        <v/>
      </c>
      <c r="G23" s="37"/>
      <c r="H23" s="37"/>
      <c r="I23" s="26"/>
    </row>
    <row r="24" spans="2:11" ht="60" customHeight="1" x14ac:dyDescent="0.2">
      <c r="B24" s="25">
        <v>14</v>
      </c>
      <c r="C24" s="37"/>
      <c r="D24" s="37"/>
      <c r="E24" s="37"/>
      <c r="F24" s="37" t="str">
        <f>IF(テーブル13[[#This Row],[希望学科]]="","",C$8)</f>
        <v/>
      </c>
      <c r="G24" s="37"/>
      <c r="H24" s="37"/>
      <c r="I24" s="26"/>
    </row>
    <row r="25" spans="2:11" ht="60" customHeight="1" x14ac:dyDescent="0.2">
      <c r="B25" s="25">
        <v>15</v>
      </c>
      <c r="C25" s="37"/>
      <c r="D25" s="37"/>
      <c r="E25" s="37"/>
      <c r="F25" s="37" t="str">
        <f>IF(テーブル13[[#This Row],[希望学科]]="","",C$8)</f>
        <v/>
      </c>
      <c r="G25" s="37"/>
      <c r="H25" s="37"/>
      <c r="I25" s="26"/>
    </row>
    <row r="26" spans="2:11" ht="60" customHeight="1" x14ac:dyDescent="0.2">
      <c r="B26" s="25">
        <v>16</v>
      </c>
      <c r="C26" s="37"/>
      <c r="D26" s="37"/>
      <c r="E26" s="37"/>
      <c r="F26" s="37" t="str">
        <f>IF(テーブル13[[#This Row],[希望学科]]="","",C$8)</f>
        <v/>
      </c>
      <c r="G26" s="37"/>
      <c r="H26" s="37"/>
      <c r="I26" s="26"/>
    </row>
    <row r="27" spans="2:11" ht="60" customHeight="1" x14ac:dyDescent="0.2">
      <c r="B27" s="25">
        <v>17</v>
      </c>
      <c r="C27" s="37"/>
      <c r="D27" s="37"/>
      <c r="E27" s="37"/>
      <c r="F27" s="37" t="str">
        <f>IF(テーブル13[[#This Row],[希望学科]]="","",C$8)</f>
        <v/>
      </c>
      <c r="G27" s="37"/>
      <c r="H27" s="37"/>
      <c r="I27" s="26"/>
    </row>
    <row r="28" spans="2:11" ht="60" customHeight="1" x14ac:dyDescent="0.2">
      <c r="B28" s="25">
        <v>18</v>
      </c>
      <c r="C28" s="37"/>
      <c r="D28" s="37"/>
      <c r="E28" s="37"/>
      <c r="F28" s="37" t="str">
        <f>IF(テーブル13[[#This Row],[希望学科]]="","",C$8)</f>
        <v/>
      </c>
      <c r="G28" s="37"/>
      <c r="H28" s="37"/>
      <c r="I28" s="26"/>
    </row>
    <row r="29" spans="2:11" ht="60" customHeight="1" x14ac:dyDescent="0.2">
      <c r="B29" s="25">
        <v>19</v>
      </c>
      <c r="C29" s="37"/>
      <c r="D29" s="37"/>
      <c r="E29" s="37"/>
      <c r="F29" s="37" t="str">
        <f>IF(テーブル13[[#This Row],[希望学科]]="","",C$8)</f>
        <v/>
      </c>
      <c r="G29" s="37"/>
      <c r="H29" s="37"/>
      <c r="I29" s="26"/>
    </row>
    <row r="30" spans="2:11" ht="60" customHeight="1" x14ac:dyDescent="0.2">
      <c r="B30" s="25">
        <v>20</v>
      </c>
      <c r="C30" s="37"/>
      <c r="D30" s="37"/>
      <c r="E30" s="37"/>
      <c r="F30" s="37" t="str">
        <f>IF(テーブル13[[#This Row],[希望学科]]="","",C$8)</f>
        <v/>
      </c>
      <c r="G30" s="37"/>
      <c r="H30" s="37"/>
      <c r="I30" s="26"/>
    </row>
    <row r="31" spans="2:11" ht="60" customHeight="1" x14ac:dyDescent="0.2">
      <c r="B31" s="25">
        <v>21</v>
      </c>
      <c r="C31" s="37"/>
      <c r="D31" s="37"/>
      <c r="E31" s="37"/>
      <c r="F31" s="37" t="str">
        <f>IF(テーブル13[[#This Row],[希望学科]]="","",C$8)</f>
        <v/>
      </c>
      <c r="G31" s="37"/>
      <c r="H31" s="37"/>
      <c r="I31" s="26"/>
    </row>
    <row r="32" spans="2:11" ht="60" customHeight="1" x14ac:dyDescent="0.2">
      <c r="B32" s="25">
        <v>22</v>
      </c>
      <c r="C32" s="37"/>
      <c r="D32" s="37"/>
      <c r="E32" s="37"/>
      <c r="F32" s="37" t="str">
        <f>IF(テーブル13[[#This Row],[希望学科]]="","",C$8)</f>
        <v/>
      </c>
      <c r="G32" s="37"/>
      <c r="H32" s="37"/>
      <c r="I32" s="26"/>
    </row>
    <row r="33" spans="2:9" ht="60" customHeight="1" x14ac:dyDescent="0.2">
      <c r="B33" s="25">
        <v>23</v>
      </c>
      <c r="C33" s="37"/>
      <c r="D33" s="37"/>
      <c r="E33" s="37"/>
      <c r="F33" s="37" t="str">
        <f>IF(テーブル13[[#This Row],[希望学科]]="","",C$8)</f>
        <v/>
      </c>
      <c r="G33" s="37"/>
      <c r="H33" s="37"/>
      <c r="I33" s="26"/>
    </row>
    <row r="34" spans="2:9" ht="60" customHeight="1" x14ac:dyDescent="0.2">
      <c r="B34" s="25">
        <v>24</v>
      </c>
      <c r="C34" s="37"/>
      <c r="D34" s="37"/>
      <c r="E34" s="37"/>
      <c r="F34" s="37" t="str">
        <f>IF(テーブル13[[#This Row],[希望学科]]="","",C$8)</f>
        <v/>
      </c>
      <c r="G34" s="37"/>
      <c r="H34" s="37"/>
      <c r="I34" s="26"/>
    </row>
    <row r="35" spans="2:9" ht="60" customHeight="1" x14ac:dyDescent="0.2">
      <c r="B35" s="25">
        <v>25</v>
      </c>
      <c r="C35" s="37"/>
      <c r="D35" s="37"/>
      <c r="E35" s="37"/>
      <c r="F35" s="37" t="str">
        <f>IF(テーブル13[[#This Row],[希望学科]]="","",C$8)</f>
        <v/>
      </c>
      <c r="G35" s="37"/>
      <c r="H35" s="37"/>
      <c r="I35" s="26"/>
    </row>
    <row r="36" spans="2:9" ht="60" customHeight="1" x14ac:dyDescent="0.2">
      <c r="B36" s="25">
        <v>26</v>
      </c>
      <c r="C36" s="37"/>
      <c r="D36" s="37"/>
      <c r="E36" s="37"/>
      <c r="F36" s="37" t="str">
        <f>IF(テーブル13[[#This Row],[希望学科]]="","",C$8)</f>
        <v/>
      </c>
      <c r="G36" s="37"/>
      <c r="H36" s="37"/>
      <c r="I36" s="26"/>
    </row>
    <row r="37" spans="2:9" ht="60" customHeight="1" x14ac:dyDescent="0.2">
      <c r="B37" s="25">
        <v>27</v>
      </c>
      <c r="C37" s="37"/>
      <c r="D37" s="37"/>
      <c r="E37" s="37"/>
      <c r="F37" s="37" t="str">
        <f>IF(テーブル13[[#This Row],[希望学科]]="","",C$8)</f>
        <v/>
      </c>
      <c r="G37" s="37"/>
      <c r="H37" s="37"/>
      <c r="I37" s="26"/>
    </row>
    <row r="38" spans="2:9" ht="60" customHeight="1" x14ac:dyDescent="0.2">
      <c r="B38" s="25">
        <v>28</v>
      </c>
      <c r="C38" s="37"/>
      <c r="D38" s="37"/>
      <c r="E38" s="37"/>
      <c r="F38" s="37" t="str">
        <f>IF(テーブル13[[#This Row],[希望学科]]="","",C$8)</f>
        <v/>
      </c>
      <c r="G38" s="37"/>
      <c r="H38" s="37"/>
      <c r="I38" s="26"/>
    </row>
    <row r="39" spans="2:9" ht="60" customHeight="1" x14ac:dyDescent="0.2">
      <c r="B39" s="25">
        <v>29</v>
      </c>
      <c r="C39" s="37"/>
      <c r="D39" s="37"/>
      <c r="E39" s="37"/>
      <c r="F39" s="37" t="str">
        <f>IF(テーブル13[[#This Row],[希望学科]]="","",C$8)</f>
        <v/>
      </c>
      <c r="G39" s="37"/>
      <c r="H39" s="37"/>
      <c r="I39" s="26"/>
    </row>
    <row r="40" spans="2:9" ht="60" customHeight="1" x14ac:dyDescent="0.2">
      <c r="B40" s="25">
        <v>30</v>
      </c>
      <c r="C40" s="37"/>
      <c r="D40" s="37"/>
      <c r="E40" s="37"/>
      <c r="F40" s="37" t="str">
        <f>IF(テーブル13[[#This Row],[希望学科]]="","",C$8)</f>
        <v/>
      </c>
      <c r="G40" s="37"/>
      <c r="H40" s="37"/>
      <c r="I40" s="26"/>
    </row>
    <row r="41" spans="2:9" ht="15" customHeight="1" x14ac:dyDescent="0.2">
      <c r="B41" s="1"/>
      <c r="C41" s="2"/>
      <c r="D41" s="2"/>
      <c r="E41" s="2"/>
      <c r="F41" s="2"/>
      <c r="H41" s="2"/>
      <c r="I41" s="2"/>
    </row>
    <row r="42" spans="2:9" ht="15" customHeight="1" x14ac:dyDescent="0.2">
      <c r="B42" s="1"/>
      <c r="C42" s="2"/>
      <c r="D42" s="2"/>
      <c r="E42" s="2"/>
      <c r="F42" s="2"/>
      <c r="H42" s="2"/>
      <c r="I42" s="2"/>
    </row>
    <row r="43" spans="2:9" ht="15" customHeight="1" x14ac:dyDescent="0.2">
      <c r="B43" s="1"/>
      <c r="C43" s="2"/>
      <c r="D43" s="2"/>
      <c r="E43" s="2"/>
      <c r="F43" s="2"/>
      <c r="H43" s="2"/>
      <c r="I43" s="2"/>
    </row>
    <row r="44" spans="2:9" ht="15" customHeight="1" x14ac:dyDescent="0.2">
      <c r="B44" s="1"/>
      <c r="C44" s="2"/>
      <c r="D44" s="2"/>
      <c r="E44" s="2"/>
      <c r="F44" s="2"/>
      <c r="H44" s="2"/>
      <c r="I44" s="2"/>
    </row>
    <row r="45" spans="2:9" ht="15" customHeight="1" x14ac:dyDescent="0.2">
      <c r="B45" s="1"/>
      <c r="C45" s="2"/>
      <c r="D45" s="2"/>
      <c r="E45" s="2"/>
      <c r="F45" s="2"/>
      <c r="H45" s="2"/>
      <c r="I45" s="2"/>
    </row>
    <row r="46" spans="2:9" ht="15" customHeight="1" x14ac:dyDescent="0.2">
      <c r="B46" s="1"/>
      <c r="C46" s="2"/>
      <c r="D46" s="2"/>
      <c r="E46" s="2"/>
      <c r="F46" s="2"/>
      <c r="H46" s="2"/>
      <c r="I46" s="2"/>
    </row>
    <row r="47" spans="2:9" ht="15" customHeight="1" x14ac:dyDescent="0.2">
      <c r="B47" s="1"/>
      <c r="C47" s="2"/>
      <c r="D47" s="2"/>
      <c r="E47" s="2"/>
      <c r="F47" s="2"/>
      <c r="H47" s="2"/>
      <c r="I47" s="2"/>
    </row>
    <row r="48" spans="2:9" ht="15" customHeight="1" x14ac:dyDescent="0.2">
      <c r="B48" s="1"/>
      <c r="C48" s="2"/>
      <c r="D48" s="2"/>
      <c r="E48" s="2"/>
      <c r="F48" s="2"/>
      <c r="H48" s="2"/>
      <c r="I48" s="2"/>
    </row>
    <row r="49" spans="2:9" ht="15" customHeight="1" x14ac:dyDescent="0.2">
      <c r="B49" s="1"/>
      <c r="C49" s="2"/>
      <c r="D49" s="2"/>
      <c r="E49" s="2"/>
      <c r="F49" s="2"/>
      <c r="H49" s="2"/>
      <c r="I49" s="2"/>
    </row>
    <row r="50" spans="2:9" ht="15" customHeight="1" x14ac:dyDescent="0.2">
      <c r="B50" s="1"/>
      <c r="C50" s="2"/>
      <c r="D50" s="2"/>
      <c r="E50" s="2"/>
      <c r="F50" s="2"/>
      <c r="H50" s="2"/>
      <c r="I50" s="2"/>
    </row>
    <row r="51" spans="2:9" ht="15" customHeight="1" x14ac:dyDescent="0.2">
      <c r="B51" s="1"/>
      <c r="C51" s="2"/>
      <c r="D51" s="2"/>
      <c r="E51" s="2"/>
      <c r="F51" s="2"/>
      <c r="H51" s="2"/>
      <c r="I51" s="2"/>
    </row>
    <row r="52" spans="2:9" ht="15" customHeight="1" x14ac:dyDescent="0.2">
      <c r="B52" s="1"/>
      <c r="C52" s="2"/>
      <c r="D52" s="2"/>
      <c r="E52" s="2"/>
      <c r="F52" s="2"/>
      <c r="H52" s="2"/>
      <c r="I52" s="2"/>
    </row>
    <row r="53" spans="2:9" ht="15" customHeight="1" x14ac:dyDescent="0.2">
      <c r="B53" s="1"/>
      <c r="C53" s="2"/>
      <c r="D53" s="2"/>
      <c r="E53" s="2"/>
      <c r="F53" s="2"/>
      <c r="H53" s="2"/>
      <c r="I53" s="2"/>
    </row>
    <row r="54" spans="2:9" ht="15" customHeight="1" x14ac:dyDescent="0.2">
      <c r="B54" s="1"/>
      <c r="C54" s="2"/>
      <c r="D54" s="2"/>
      <c r="E54" s="2"/>
      <c r="F54" s="2"/>
      <c r="H54" s="2"/>
      <c r="I54" s="2"/>
    </row>
    <row r="55" spans="2:9" ht="15" customHeight="1" x14ac:dyDescent="0.2">
      <c r="B55" s="1"/>
      <c r="C55" s="2"/>
      <c r="D55" s="2"/>
      <c r="E55" s="2"/>
      <c r="F55" s="2"/>
      <c r="H55" s="2"/>
      <c r="I55" s="2"/>
    </row>
    <row r="56" spans="2:9" ht="15" customHeight="1" x14ac:dyDescent="0.2">
      <c r="B56" s="1"/>
      <c r="C56" s="2"/>
      <c r="D56" s="2"/>
      <c r="E56" s="2"/>
      <c r="F56" s="2"/>
      <c r="H56" s="2"/>
      <c r="I56" s="2"/>
    </row>
    <row r="57" spans="2:9" ht="15" customHeight="1" x14ac:dyDescent="0.2">
      <c r="B57" s="1"/>
      <c r="C57" s="2"/>
      <c r="D57" s="2"/>
      <c r="E57" s="2"/>
      <c r="F57" s="2"/>
      <c r="H57" s="2"/>
      <c r="I57" s="2"/>
    </row>
    <row r="58" spans="2:9" ht="15" customHeight="1" x14ac:dyDescent="0.2">
      <c r="B58" s="1"/>
      <c r="C58" s="2"/>
      <c r="D58" s="2"/>
      <c r="E58" s="2"/>
      <c r="F58" s="2"/>
      <c r="H58" s="2"/>
      <c r="I58" s="2"/>
    </row>
    <row r="59" spans="2:9" ht="15" customHeight="1" x14ac:dyDescent="0.2">
      <c r="B59" s="1"/>
      <c r="C59" s="2"/>
      <c r="D59" s="2"/>
      <c r="E59" s="2"/>
      <c r="F59" s="2"/>
      <c r="H59" s="2"/>
      <c r="I59" s="2"/>
    </row>
    <row r="60" spans="2:9" ht="15" customHeight="1" x14ac:dyDescent="0.2">
      <c r="B60" s="1"/>
      <c r="C60" s="2"/>
      <c r="D60" s="2"/>
      <c r="E60" s="2"/>
      <c r="F60" s="2"/>
      <c r="H60" s="2"/>
      <c r="I60" s="2"/>
    </row>
    <row r="61" spans="2:9" ht="15" customHeight="1" x14ac:dyDescent="0.2">
      <c r="B61" s="1"/>
      <c r="C61" s="2"/>
      <c r="D61" s="2"/>
      <c r="E61" s="2"/>
      <c r="F61" s="2"/>
      <c r="H61" s="2"/>
      <c r="I61" s="2"/>
    </row>
    <row r="62" spans="2:9" ht="15" customHeight="1" x14ac:dyDescent="0.2">
      <c r="B62" s="1"/>
      <c r="C62" s="2"/>
      <c r="D62" s="2"/>
      <c r="E62" s="2"/>
      <c r="F62" s="2"/>
      <c r="H62" s="2"/>
      <c r="I62" s="2"/>
    </row>
    <row r="63" spans="2:9" ht="15" customHeight="1" x14ac:dyDescent="0.2">
      <c r="B63" s="1"/>
      <c r="C63" s="2"/>
      <c r="D63" s="2"/>
      <c r="E63" s="2"/>
      <c r="F63" s="2"/>
      <c r="H63" s="2"/>
      <c r="I63" s="2"/>
    </row>
    <row r="64" spans="2:9" ht="15" customHeight="1" x14ac:dyDescent="0.2">
      <c r="B64" s="1"/>
      <c r="C64" s="2"/>
      <c r="D64" s="2"/>
      <c r="E64" s="2"/>
      <c r="F64" s="2"/>
      <c r="H64" s="2"/>
      <c r="I64" s="2"/>
    </row>
    <row r="65" spans="2:9" ht="15" customHeight="1" x14ac:dyDescent="0.2">
      <c r="B65" s="1"/>
      <c r="C65" s="2"/>
      <c r="D65" s="2"/>
      <c r="E65" s="2"/>
      <c r="F65" s="2"/>
      <c r="H65" s="2"/>
      <c r="I65" s="2"/>
    </row>
    <row r="66" spans="2:9" ht="15" customHeight="1" x14ac:dyDescent="0.2">
      <c r="B66" s="1"/>
      <c r="C66" s="2"/>
      <c r="D66" s="2"/>
      <c r="E66" s="2"/>
      <c r="F66" s="2"/>
      <c r="H66" s="2"/>
      <c r="I66" s="2"/>
    </row>
    <row r="67" spans="2:9" ht="15" customHeight="1" x14ac:dyDescent="0.2">
      <c r="B67" s="1"/>
      <c r="C67" s="2"/>
      <c r="D67" s="2"/>
      <c r="E67" s="2"/>
      <c r="F67" s="2"/>
      <c r="H67" s="2"/>
      <c r="I67" s="2"/>
    </row>
    <row r="68" spans="2:9" ht="15" customHeight="1" x14ac:dyDescent="0.2">
      <c r="B68" s="1"/>
      <c r="C68" s="2"/>
      <c r="D68" s="2"/>
      <c r="E68" s="2"/>
      <c r="F68" s="2"/>
      <c r="H68" s="2"/>
      <c r="I68" s="2"/>
    </row>
    <row r="69" spans="2:9" ht="15" customHeight="1" x14ac:dyDescent="0.2">
      <c r="B69" s="1"/>
      <c r="C69" s="2"/>
      <c r="D69" s="2"/>
      <c r="E69" s="2"/>
      <c r="F69" s="2"/>
      <c r="H69" s="2"/>
      <c r="I69" s="2"/>
    </row>
    <row r="70" spans="2:9" ht="15" customHeight="1" x14ac:dyDescent="0.2">
      <c r="B70" s="1"/>
      <c r="C70" s="2"/>
      <c r="D70" s="2"/>
      <c r="E70" s="2"/>
      <c r="F70" s="2"/>
      <c r="H70" s="2"/>
      <c r="I70" s="2"/>
    </row>
    <row r="71" spans="2:9" ht="15" customHeight="1" x14ac:dyDescent="0.2">
      <c r="B71" s="1"/>
      <c r="C71" s="2"/>
      <c r="D71" s="2"/>
      <c r="E71" s="2"/>
      <c r="F71" s="2"/>
      <c r="H71" s="2"/>
      <c r="I71" s="2"/>
    </row>
    <row r="72" spans="2:9" ht="15" customHeight="1" x14ac:dyDescent="0.2">
      <c r="B72" s="1"/>
      <c r="C72" s="2"/>
      <c r="D72" s="2"/>
      <c r="E72" s="2"/>
      <c r="F72" s="2"/>
      <c r="H72" s="2"/>
      <c r="I72" s="2"/>
    </row>
    <row r="73" spans="2:9" ht="15" customHeight="1" x14ac:dyDescent="0.2">
      <c r="B73" s="1"/>
      <c r="C73" s="2"/>
      <c r="D73" s="2"/>
      <c r="E73" s="2"/>
      <c r="F73" s="2"/>
      <c r="H73" s="2"/>
      <c r="I73" s="2"/>
    </row>
    <row r="74" spans="2:9" ht="15" customHeight="1" x14ac:dyDescent="0.2">
      <c r="B74" s="1"/>
      <c r="C74" s="2"/>
      <c r="D74" s="2"/>
      <c r="E74" s="2"/>
      <c r="F74" s="2"/>
      <c r="H74" s="2"/>
      <c r="I74" s="2"/>
    </row>
    <row r="75" spans="2:9" ht="15" customHeight="1" x14ac:dyDescent="0.2">
      <c r="B75" s="1"/>
      <c r="C75" s="2"/>
      <c r="D75" s="2"/>
      <c r="E75" s="2"/>
      <c r="F75" s="2"/>
      <c r="H75" s="2"/>
      <c r="I75" s="2"/>
    </row>
    <row r="76" spans="2:9" ht="15" customHeight="1" x14ac:dyDescent="0.2">
      <c r="B76" s="1"/>
      <c r="C76" s="2"/>
      <c r="D76" s="2"/>
      <c r="E76" s="2"/>
      <c r="F76" s="2"/>
      <c r="H76" s="2"/>
      <c r="I76" s="2"/>
    </row>
    <row r="77" spans="2:9" ht="15" customHeight="1" x14ac:dyDescent="0.2">
      <c r="B77" s="1"/>
      <c r="C77" s="2"/>
      <c r="D77" s="2"/>
      <c r="E77" s="2"/>
      <c r="F77" s="2"/>
      <c r="H77" s="2"/>
      <c r="I77" s="2"/>
    </row>
    <row r="78" spans="2:9" ht="15" customHeight="1" x14ac:dyDescent="0.2">
      <c r="B78" s="1"/>
      <c r="C78" s="2"/>
      <c r="D78" s="2"/>
      <c r="E78" s="2"/>
      <c r="F78" s="2"/>
      <c r="H78" s="2"/>
      <c r="I78" s="2"/>
    </row>
    <row r="79" spans="2:9" ht="15" customHeight="1" x14ac:dyDescent="0.2">
      <c r="B79" s="1"/>
      <c r="C79" s="2"/>
      <c r="D79" s="2"/>
      <c r="E79" s="2"/>
      <c r="F79" s="2"/>
      <c r="H79" s="2"/>
      <c r="I79" s="2"/>
    </row>
    <row r="80" spans="2:9" ht="15" customHeight="1" x14ac:dyDescent="0.2">
      <c r="B80" s="1"/>
      <c r="C80" s="2"/>
      <c r="D80" s="2"/>
      <c r="E80" s="2"/>
      <c r="F80" s="2"/>
      <c r="H80" s="2"/>
      <c r="I80" s="2"/>
    </row>
    <row r="81" spans="2:9" x14ac:dyDescent="0.2">
      <c r="B81" s="1"/>
      <c r="C81" s="2"/>
      <c r="D81" s="2"/>
      <c r="E81" s="2"/>
      <c r="F81" s="2"/>
      <c r="H81" s="2"/>
      <c r="I81" s="2"/>
    </row>
    <row r="82" spans="2:9" ht="13.5" customHeight="1" x14ac:dyDescent="0.2">
      <c r="B82" s="1"/>
      <c r="C82" s="2"/>
      <c r="D82" s="2"/>
      <c r="E82" s="2"/>
      <c r="F82" s="2"/>
      <c r="H82" s="2"/>
      <c r="I82" s="2"/>
    </row>
    <row r="83" spans="2:9" ht="13.5" customHeight="1" x14ac:dyDescent="0.2">
      <c r="B83" s="1"/>
      <c r="C83" s="2"/>
      <c r="D83" s="2"/>
      <c r="E83" s="2"/>
      <c r="F83" s="2"/>
      <c r="H83" s="2"/>
      <c r="I83" s="2"/>
    </row>
    <row r="84" spans="2:9" ht="13.5" customHeight="1" x14ac:dyDescent="0.2">
      <c r="B84" s="1"/>
      <c r="C84" s="2"/>
      <c r="D84" s="2"/>
      <c r="E84" s="2"/>
      <c r="F84" s="2"/>
      <c r="H84" s="2"/>
      <c r="I84" s="2"/>
    </row>
    <row r="85" spans="2:9" ht="13.5" customHeight="1" x14ac:dyDescent="0.2">
      <c r="B85" s="1"/>
      <c r="C85" s="2"/>
      <c r="D85" s="2"/>
      <c r="E85" s="2"/>
      <c r="F85" s="2"/>
      <c r="H85" s="5"/>
      <c r="I85" s="4"/>
    </row>
    <row r="86" spans="2:9" ht="21" customHeight="1" x14ac:dyDescent="0.2">
      <c r="B86" s="1"/>
      <c r="C86" s="2"/>
      <c r="D86" s="2"/>
      <c r="E86" s="2"/>
      <c r="F86" s="2"/>
      <c r="H86" s="5"/>
      <c r="I86" s="4"/>
    </row>
    <row r="87" spans="2:9" ht="21" customHeight="1" x14ac:dyDescent="0.2">
      <c r="B87" s="1"/>
      <c r="C87" s="2"/>
      <c r="D87" s="2"/>
      <c r="E87" s="2"/>
      <c r="F87" s="2"/>
      <c r="H87" s="5"/>
      <c r="I87" s="4"/>
    </row>
    <row r="88" spans="2:9" ht="21" customHeight="1" x14ac:dyDescent="0.2">
      <c r="B88" s="1"/>
      <c r="C88" s="2"/>
      <c r="D88" s="2"/>
      <c r="E88" s="2"/>
      <c r="F88" s="2"/>
      <c r="H88" s="5"/>
      <c r="I88" s="4"/>
    </row>
    <row r="89" spans="2:9" ht="21" customHeight="1" x14ac:dyDescent="0.2">
      <c r="B89" s="1"/>
      <c r="C89" s="2"/>
      <c r="D89" s="2"/>
      <c r="E89" s="2"/>
      <c r="F89" s="2"/>
      <c r="H89" s="5"/>
      <c r="I89" s="4"/>
    </row>
    <row r="90" spans="2:9" x14ac:dyDescent="0.2">
      <c r="B90" s="1"/>
      <c r="C90" s="2"/>
      <c r="D90" s="2"/>
      <c r="E90" s="2"/>
      <c r="F90" s="2"/>
      <c r="H90" s="3"/>
      <c r="I90" s="2"/>
    </row>
    <row r="91" spans="2:9" x14ac:dyDescent="0.2">
      <c r="B91" s="1"/>
      <c r="C91" s="2"/>
      <c r="D91" s="2"/>
      <c r="E91" s="2"/>
      <c r="F91" s="2"/>
      <c r="H91" s="3"/>
      <c r="I91" s="2"/>
    </row>
    <row r="92" spans="2:9" x14ac:dyDescent="0.2">
      <c r="B92" s="1"/>
      <c r="C92" s="2"/>
      <c r="D92" s="2"/>
      <c r="E92" s="2"/>
      <c r="F92" s="2"/>
      <c r="H92" s="3"/>
      <c r="I92" s="2"/>
    </row>
    <row r="93" spans="2:9" x14ac:dyDescent="0.2">
      <c r="B93" s="1"/>
      <c r="C93" s="2"/>
      <c r="D93" s="2"/>
      <c r="E93" s="2"/>
      <c r="F93" s="2"/>
      <c r="H93" s="3"/>
      <c r="I93" s="2"/>
    </row>
    <row r="94" spans="2:9" x14ac:dyDescent="0.2">
      <c r="B94" s="1"/>
      <c r="C94" s="2"/>
      <c r="D94" s="2"/>
      <c r="E94" s="2"/>
      <c r="F94" s="2"/>
      <c r="H94" s="3"/>
      <c r="I94" s="2"/>
    </row>
    <row r="95" spans="2:9" x14ac:dyDescent="0.2">
      <c r="B95" s="1"/>
      <c r="C95" s="2"/>
      <c r="D95" s="2"/>
      <c r="E95" s="2"/>
      <c r="F95" s="2"/>
      <c r="H95" s="3"/>
      <c r="I95" s="2"/>
    </row>
    <row r="96" spans="2:9" x14ac:dyDescent="0.2">
      <c r="B96" s="1"/>
      <c r="C96" s="2"/>
      <c r="D96" s="2"/>
      <c r="E96" s="2"/>
      <c r="F96" s="2"/>
      <c r="H96" s="3"/>
      <c r="I96" s="2"/>
    </row>
    <row r="97" spans="2:9" x14ac:dyDescent="0.2">
      <c r="B97" s="1"/>
      <c r="C97" s="2"/>
      <c r="D97" s="2"/>
      <c r="E97" s="2"/>
      <c r="F97" s="2"/>
      <c r="H97" s="3"/>
      <c r="I97" s="2"/>
    </row>
    <row r="98" spans="2:9" x14ac:dyDescent="0.2">
      <c r="B98" s="1"/>
      <c r="C98" s="2"/>
      <c r="D98" s="2"/>
      <c r="E98" s="2"/>
      <c r="F98" s="2"/>
      <c r="H98" s="3"/>
      <c r="I98" s="2"/>
    </row>
    <row r="99" spans="2:9" x14ac:dyDescent="0.2">
      <c r="B99" s="1"/>
      <c r="C99" s="2"/>
      <c r="D99" s="2"/>
      <c r="E99" s="2"/>
      <c r="F99" s="2"/>
      <c r="H99" s="3"/>
      <c r="I99" s="2"/>
    </row>
    <row r="100" spans="2:9" x14ac:dyDescent="0.2">
      <c r="B100" s="1"/>
      <c r="C100" s="2"/>
      <c r="D100" s="2"/>
      <c r="E100" s="2"/>
      <c r="F100" s="2"/>
      <c r="H100" s="3"/>
      <c r="I100" s="2"/>
    </row>
    <row r="101" spans="2:9" x14ac:dyDescent="0.2">
      <c r="B101" s="1"/>
      <c r="C101" s="2"/>
      <c r="D101" s="2"/>
      <c r="E101" s="2"/>
      <c r="F101" s="2"/>
      <c r="H101" s="3"/>
      <c r="I101" s="2"/>
    </row>
    <row r="102" spans="2:9" x14ac:dyDescent="0.2">
      <c r="B102" s="1"/>
      <c r="C102" s="2"/>
      <c r="D102" s="2"/>
      <c r="E102" s="2"/>
      <c r="F102" s="2"/>
      <c r="H102" s="3"/>
      <c r="I102" s="2"/>
    </row>
    <row r="103" spans="2:9" x14ac:dyDescent="0.2">
      <c r="B103" s="1"/>
      <c r="C103" s="2"/>
      <c r="D103" s="2"/>
      <c r="E103" s="2"/>
      <c r="F103" s="2"/>
      <c r="H103" s="3"/>
      <c r="I103" s="2"/>
    </row>
    <row r="104" spans="2:9" x14ac:dyDescent="0.2">
      <c r="B104" s="1"/>
      <c r="C104" s="2"/>
      <c r="D104" s="2"/>
      <c r="E104" s="2"/>
      <c r="F104" s="2"/>
      <c r="H104" s="3"/>
      <c r="I104" s="2"/>
    </row>
    <row r="105" spans="2:9" x14ac:dyDescent="0.2">
      <c r="B105" s="1"/>
      <c r="C105" s="2"/>
      <c r="D105" s="2"/>
      <c r="E105" s="2"/>
      <c r="F105" s="2"/>
      <c r="H105" s="3"/>
      <c r="I105" s="2"/>
    </row>
    <row r="106" spans="2:9" x14ac:dyDescent="0.2">
      <c r="B106" s="1"/>
      <c r="C106" s="2"/>
      <c r="D106" s="2"/>
      <c r="E106" s="2"/>
      <c r="F106" s="2"/>
      <c r="H106" s="3"/>
      <c r="I106" s="2"/>
    </row>
    <row r="107" spans="2:9" x14ac:dyDescent="0.2">
      <c r="B107" s="1"/>
      <c r="C107" s="2"/>
      <c r="D107" s="2"/>
      <c r="E107" s="2"/>
      <c r="F107" s="2"/>
      <c r="H107" s="3"/>
      <c r="I107" s="2"/>
    </row>
    <row r="108" spans="2:9" x14ac:dyDescent="0.2">
      <c r="B108" s="1"/>
      <c r="C108" s="2"/>
      <c r="D108" s="2"/>
      <c r="E108" s="2"/>
      <c r="F108" s="2"/>
      <c r="H108" s="3"/>
      <c r="I108" s="2"/>
    </row>
    <row r="109" spans="2:9" x14ac:dyDescent="0.2">
      <c r="B109" s="1"/>
      <c r="C109" s="2"/>
      <c r="D109" s="2"/>
      <c r="E109" s="2"/>
      <c r="F109" s="2"/>
      <c r="H109" s="3"/>
      <c r="I109" s="2"/>
    </row>
    <row r="110" spans="2:9" x14ac:dyDescent="0.2">
      <c r="B110" s="1"/>
      <c r="C110" s="2"/>
      <c r="D110" s="2"/>
      <c r="E110" s="2"/>
      <c r="F110" s="2"/>
      <c r="H110" s="3"/>
      <c r="I110" s="2"/>
    </row>
    <row r="111" spans="2:9" x14ac:dyDescent="0.2">
      <c r="B111" s="1"/>
      <c r="C111" s="2"/>
      <c r="D111" s="2"/>
      <c r="E111" s="2"/>
      <c r="F111" s="2"/>
      <c r="H111" s="3"/>
      <c r="I111" s="2"/>
    </row>
    <row r="112" spans="2:9" x14ac:dyDescent="0.2">
      <c r="B112" s="1"/>
      <c r="C112" s="2"/>
      <c r="D112" s="2"/>
      <c r="E112" s="2"/>
      <c r="F112" s="2"/>
      <c r="H112" s="3"/>
      <c r="I112" s="2"/>
    </row>
    <row r="113" spans="2:9" x14ac:dyDescent="0.2">
      <c r="B113" s="1"/>
      <c r="C113" s="2"/>
      <c r="D113" s="2"/>
      <c r="E113" s="2"/>
      <c r="F113" s="2"/>
      <c r="H113" s="3"/>
      <c r="I113" s="2"/>
    </row>
    <row r="114" spans="2:9" x14ac:dyDescent="0.2">
      <c r="B114" s="1"/>
      <c r="C114" s="2"/>
      <c r="D114" s="2"/>
      <c r="E114" s="2"/>
      <c r="F114" s="2"/>
      <c r="H114" s="3"/>
      <c r="I114" s="2"/>
    </row>
    <row r="115" spans="2:9" x14ac:dyDescent="0.2">
      <c r="B115" s="1"/>
      <c r="C115" s="2"/>
      <c r="D115" s="2"/>
      <c r="E115" s="2"/>
      <c r="F115" s="2"/>
      <c r="H115" s="3"/>
      <c r="I115" s="2"/>
    </row>
    <row r="116" spans="2:9" x14ac:dyDescent="0.2">
      <c r="B116" s="1"/>
      <c r="C116" s="2"/>
      <c r="D116" s="2"/>
      <c r="E116" s="2"/>
      <c r="F116" s="2"/>
      <c r="H116" s="3"/>
      <c r="I116" s="2"/>
    </row>
    <row r="117" spans="2:9" x14ac:dyDescent="0.2">
      <c r="B117" s="1"/>
      <c r="C117" s="2"/>
      <c r="D117" s="2"/>
      <c r="E117" s="2"/>
      <c r="F117" s="2"/>
      <c r="H117" s="3"/>
      <c r="I117" s="2"/>
    </row>
    <row r="118" spans="2:9" x14ac:dyDescent="0.2">
      <c r="B118" s="1"/>
      <c r="C118" s="2"/>
      <c r="D118" s="2"/>
      <c r="E118" s="2"/>
      <c r="F118" s="2"/>
      <c r="H118" s="3"/>
      <c r="I118" s="2"/>
    </row>
    <row r="119" spans="2:9" x14ac:dyDescent="0.2">
      <c r="B119" s="1"/>
      <c r="C119" s="2"/>
      <c r="D119" s="2"/>
      <c r="E119" s="2"/>
      <c r="F119" s="2"/>
      <c r="H119" s="3"/>
      <c r="I119" s="2"/>
    </row>
    <row r="120" spans="2:9" x14ac:dyDescent="0.2">
      <c r="B120" s="1"/>
      <c r="C120" s="2"/>
      <c r="D120" s="2"/>
      <c r="E120" s="2"/>
      <c r="F120" s="2"/>
      <c r="H120" s="3"/>
      <c r="I120" s="2"/>
    </row>
    <row r="121" spans="2:9" x14ac:dyDescent="0.2">
      <c r="B121" s="1"/>
      <c r="C121" s="2"/>
      <c r="D121" s="2"/>
      <c r="E121" s="2"/>
      <c r="F121" s="2"/>
      <c r="H121" s="3"/>
      <c r="I121" s="2"/>
    </row>
    <row r="122" spans="2:9" x14ac:dyDescent="0.2">
      <c r="B122" s="1"/>
      <c r="C122" s="2"/>
      <c r="D122" s="2"/>
      <c r="E122" s="2"/>
      <c r="F122" s="2"/>
      <c r="H122" s="3"/>
      <c r="I122" s="2"/>
    </row>
    <row r="123" spans="2:9" x14ac:dyDescent="0.2">
      <c r="B123" s="1"/>
      <c r="C123" s="2"/>
      <c r="D123" s="2"/>
      <c r="E123" s="2"/>
      <c r="F123" s="2"/>
      <c r="H123" s="3"/>
      <c r="I123" s="2"/>
    </row>
    <row r="124" spans="2:9" x14ac:dyDescent="0.2">
      <c r="B124" s="1"/>
      <c r="C124" s="2"/>
      <c r="D124" s="2"/>
      <c r="E124" s="2"/>
      <c r="F124" s="2"/>
      <c r="H124" s="3"/>
      <c r="I124" s="2"/>
    </row>
    <row r="125" spans="2:9" x14ac:dyDescent="0.2">
      <c r="B125" s="1"/>
      <c r="C125" s="2"/>
      <c r="D125" s="2"/>
      <c r="E125" s="2"/>
      <c r="F125" s="2"/>
      <c r="H125" s="3"/>
      <c r="I125" s="2"/>
    </row>
    <row r="126" spans="2:9" x14ac:dyDescent="0.2">
      <c r="B126" s="1"/>
      <c r="C126" s="2"/>
      <c r="D126" s="2"/>
      <c r="E126" s="2"/>
      <c r="F126" s="2"/>
      <c r="H126" s="3"/>
      <c r="I126" s="2"/>
    </row>
    <row r="127" spans="2:9" x14ac:dyDescent="0.2">
      <c r="B127" s="1"/>
      <c r="C127" s="2"/>
      <c r="D127" s="2"/>
      <c r="E127" s="2"/>
      <c r="F127" s="2"/>
      <c r="H127" s="3"/>
      <c r="I127" s="2"/>
    </row>
    <row r="128" spans="2:9" x14ac:dyDescent="0.2">
      <c r="B128" s="1"/>
      <c r="C128" s="2"/>
      <c r="D128" s="2"/>
      <c r="E128" s="2"/>
      <c r="F128" s="2"/>
      <c r="H128" s="3"/>
      <c r="I128" s="2"/>
    </row>
    <row r="129" spans="2:9" x14ac:dyDescent="0.2">
      <c r="B129" s="1"/>
      <c r="C129" s="2"/>
      <c r="D129" s="2"/>
      <c r="E129" s="2"/>
      <c r="F129" s="2"/>
      <c r="H129" s="3"/>
      <c r="I129" s="2"/>
    </row>
    <row r="130" spans="2:9" x14ac:dyDescent="0.2">
      <c r="B130" s="1"/>
      <c r="C130" s="2"/>
      <c r="D130" s="2"/>
      <c r="E130" s="2"/>
      <c r="F130" s="2"/>
      <c r="H130" s="3"/>
      <c r="I130" s="2"/>
    </row>
    <row r="131" spans="2:9" x14ac:dyDescent="0.2">
      <c r="B131" s="1"/>
      <c r="C131" s="2"/>
      <c r="D131" s="2"/>
      <c r="E131" s="2"/>
      <c r="F131" s="2"/>
      <c r="H131" s="3"/>
      <c r="I131" s="2"/>
    </row>
    <row r="132" spans="2:9" x14ac:dyDescent="0.2">
      <c r="B132" s="1"/>
      <c r="C132" s="2"/>
      <c r="D132" s="2"/>
      <c r="E132" s="2"/>
      <c r="F132" s="2"/>
      <c r="H132" s="3"/>
      <c r="I132" s="2"/>
    </row>
    <row r="133" spans="2:9" x14ac:dyDescent="0.2">
      <c r="B133" s="1"/>
      <c r="C133" s="2"/>
      <c r="D133" s="2"/>
      <c r="E133" s="2"/>
      <c r="F133" s="2"/>
      <c r="H133" s="3"/>
      <c r="I133" s="2"/>
    </row>
    <row r="134" spans="2:9" x14ac:dyDescent="0.2">
      <c r="B134" s="1"/>
      <c r="C134" s="2"/>
      <c r="D134" s="2"/>
      <c r="E134" s="2"/>
      <c r="F134" s="2"/>
      <c r="H134" s="3"/>
      <c r="I134" s="2"/>
    </row>
    <row r="135" spans="2:9" x14ac:dyDescent="0.2">
      <c r="B135" s="1"/>
      <c r="C135" s="2"/>
      <c r="D135" s="2"/>
      <c r="E135" s="2"/>
      <c r="F135" s="2"/>
      <c r="H135" s="3"/>
      <c r="I135" s="2"/>
    </row>
    <row r="136" spans="2:9" x14ac:dyDescent="0.2">
      <c r="B136" s="1"/>
      <c r="C136" s="2"/>
      <c r="D136" s="2"/>
      <c r="E136" s="2"/>
      <c r="F136" s="2"/>
      <c r="H136" s="3"/>
      <c r="I136" s="2"/>
    </row>
    <row r="137" spans="2:9" x14ac:dyDescent="0.2">
      <c r="B137" s="1"/>
      <c r="C137" s="2"/>
      <c r="D137" s="2"/>
      <c r="E137" s="2"/>
      <c r="F137" s="2"/>
      <c r="H137" s="3"/>
      <c r="I137" s="2"/>
    </row>
    <row r="138" spans="2:9" x14ac:dyDescent="0.2">
      <c r="B138" s="1"/>
      <c r="C138" s="2"/>
      <c r="D138" s="2"/>
      <c r="E138" s="2"/>
      <c r="F138" s="2"/>
      <c r="H138" s="3"/>
      <c r="I138" s="2"/>
    </row>
    <row r="139" spans="2:9" x14ac:dyDescent="0.2">
      <c r="B139" s="1"/>
      <c r="C139" s="2"/>
      <c r="D139" s="2"/>
      <c r="E139" s="2"/>
      <c r="F139" s="2"/>
      <c r="H139" s="3"/>
      <c r="I139" s="2"/>
    </row>
    <row r="140" spans="2:9" x14ac:dyDescent="0.2">
      <c r="B140" s="1"/>
      <c r="C140" s="2"/>
      <c r="D140" s="2"/>
      <c r="E140" s="2"/>
      <c r="F140" s="2"/>
      <c r="H140" s="3"/>
      <c r="I140" s="2"/>
    </row>
    <row r="141" spans="2:9" x14ac:dyDescent="0.2">
      <c r="B141" s="1"/>
      <c r="C141" s="2"/>
      <c r="D141" s="2"/>
      <c r="E141" s="2"/>
      <c r="F141" s="2"/>
      <c r="H141" s="3"/>
      <c r="I141" s="2"/>
    </row>
    <row r="142" spans="2:9" x14ac:dyDescent="0.2">
      <c r="B142" s="1"/>
      <c r="C142" s="2"/>
      <c r="D142" s="2"/>
      <c r="E142" s="2"/>
      <c r="F142" s="2"/>
      <c r="H142" s="3"/>
      <c r="I142" s="2"/>
    </row>
    <row r="143" spans="2:9" x14ac:dyDescent="0.2">
      <c r="B143" s="1"/>
      <c r="C143" s="2"/>
      <c r="D143" s="2"/>
      <c r="E143" s="2"/>
      <c r="F143" s="2"/>
      <c r="H143" s="3"/>
      <c r="I143" s="2"/>
    </row>
    <row r="144" spans="2:9" x14ac:dyDescent="0.2">
      <c r="B144" s="1"/>
      <c r="C144" s="2"/>
      <c r="D144" s="2"/>
      <c r="E144" s="2"/>
      <c r="F144" s="2"/>
      <c r="H144" s="3"/>
      <c r="I144" s="2"/>
    </row>
    <row r="145" spans="2:9" x14ac:dyDescent="0.2">
      <c r="B145" s="1"/>
      <c r="C145" s="2"/>
      <c r="D145" s="2"/>
      <c r="E145" s="2"/>
      <c r="F145" s="2"/>
      <c r="H145" s="3"/>
      <c r="I145" s="2"/>
    </row>
    <row r="146" spans="2:9" x14ac:dyDescent="0.2">
      <c r="B146" s="1"/>
      <c r="C146" s="2"/>
      <c r="D146" s="2"/>
      <c r="E146" s="2"/>
      <c r="F146" s="2"/>
      <c r="H146" s="3"/>
      <c r="I146" s="2"/>
    </row>
    <row r="147" spans="2:9" x14ac:dyDescent="0.2">
      <c r="B147" s="1"/>
      <c r="C147" s="2"/>
      <c r="D147" s="2"/>
      <c r="E147" s="2"/>
      <c r="F147" s="2"/>
      <c r="H147" s="3"/>
      <c r="I147" s="2"/>
    </row>
    <row r="148" spans="2:9" x14ac:dyDescent="0.2">
      <c r="B148" s="1"/>
      <c r="C148" s="2"/>
      <c r="D148" s="2"/>
      <c r="E148" s="2"/>
      <c r="F148" s="2"/>
      <c r="H148" s="3"/>
      <c r="I148" s="2"/>
    </row>
    <row r="149" spans="2:9" x14ac:dyDescent="0.2">
      <c r="B149" s="1"/>
      <c r="C149" s="2"/>
      <c r="D149" s="2"/>
      <c r="E149" s="2"/>
      <c r="F149" s="2"/>
      <c r="H149" s="3"/>
      <c r="I149" s="2"/>
    </row>
    <row r="150" spans="2:9" x14ac:dyDescent="0.2">
      <c r="B150" s="1"/>
      <c r="C150" s="2"/>
      <c r="D150" s="2"/>
      <c r="E150" s="2"/>
      <c r="F150" s="2"/>
      <c r="H150" s="3"/>
      <c r="I150" s="2"/>
    </row>
    <row r="151" spans="2:9" x14ac:dyDescent="0.2">
      <c r="B151" s="1"/>
      <c r="C151" s="2"/>
      <c r="D151" s="2"/>
      <c r="E151" s="2"/>
      <c r="F151" s="2"/>
      <c r="H151" s="3"/>
      <c r="I151" s="2"/>
    </row>
    <row r="152" spans="2:9" x14ac:dyDescent="0.2">
      <c r="B152" s="1"/>
      <c r="C152" s="2"/>
      <c r="D152" s="2"/>
      <c r="E152" s="2"/>
      <c r="F152" s="2"/>
      <c r="H152" s="3"/>
      <c r="I152" s="2"/>
    </row>
    <row r="153" spans="2:9" x14ac:dyDescent="0.2">
      <c r="B153" s="1"/>
      <c r="C153" s="2"/>
      <c r="D153" s="2"/>
      <c r="E153" s="2"/>
      <c r="F153" s="2"/>
      <c r="H153" s="3"/>
      <c r="I153" s="2"/>
    </row>
    <row r="154" spans="2:9" x14ac:dyDescent="0.2">
      <c r="B154" s="1"/>
      <c r="C154" s="2"/>
      <c r="D154" s="2"/>
      <c r="E154" s="2"/>
      <c r="F154" s="2"/>
      <c r="H154" s="3"/>
      <c r="I154" s="2"/>
    </row>
    <row r="155" spans="2:9" x14ac:dyDescent="0.2">
      <c r="B155" s="1"/>
      <c r="C155" s="2"/>
      <c r="D155" s="2"/>
      <c r="E155" s="2"/>
      <c r="F155" s="2"/>
      <c r="H155" s="3"/>
      <c r="I155" s="2"/>
    </row>
    <row r="156" spans="2:9" x14ac:dyDescent="0.2">
      <c r="B156" s="1"/>
      <c r="C156" s="2"/>
      <c r="D156" s="2"/>
      <c r="E156" s="2"/>
      <c r="F156" s="2"/>
      <c r="H156" s="3"/>
      <c r="I156" s="2"/>
    </row>
    <row r="157" spans="2:9" x14ac:dyDescent="0.2">
      <c r="B157" s="1"/>
      <c r="C157" s="2"/>
      <c r="D157" s="2"/>
      <c r="E157" s="2"/>
      <c r="F157" s="2"/>
      <c r="H157" s="3"/>
      <c r="I157" s="2"/>
    </row>
    <row r="158" spans="2:9" x14ac:dyDescent="0.2">
      <c r="B158" s="1"/>
      <c r="C158" s="2"/>
      <c r="D158" s="2"/>
      <c r="E158" s="2"/>
      <c r="F158" s="2"/>
      <c r="H158" s="3"/>
      <c r="I158" s="2"/>
    </row>
    <row r="159" spans="2:9" x14ac:dyDescent="0.2">
      <c r="B159" s="1"/>
      <c r="C159" s="2"/>
      <c r="D159" s="2"/>
      <c r="E159" s="2"/>
      <c r="F159" s="2"/>
      <c r="H159" s="3"/>
      <c r="I159" s="2"/>
    </row>
    <row r="160" spans="2:9" x14ac:dyDescent="0.2">
      <c r="B160" s="1"/>
      <c r="C160" s="2"/>
      <c r="D160" s="2"/>
      <c r="E160" s="2"/>
      <c r="F160" s="2"/>
      <c r="H160" s="3"/>
      <c r="I160" s="2"/>
    </row>
    <row r="161" spans="2:9" x14ac:dyDescent="0.2">
      <c r="B161" s="1"/>
      <c r="C161" s="2"/>
      <c r="D161" s="2"/>
      <c r="E161" s="2"/>
      <c r="F161" s="2"/>
      <c r="H161" s="3"/>
      <c r="I161" s="2"/>
    </row>
    <row r="162" spans="2:9" x14ac:dyDescent="0.2">
      <c r="B162" s="1"/>
      <c r="C162" s="2"/>
      <c r="D162" s="2"/>
      <c r="E162" s="2"/>
      <c r="F162" s="2"/>
      <c r="H162" s="3"/>
      <c r="I162" s="2"/>
    </row>
    <row r="163" spans="2:9" x14ac:dyDescent="0.2">
      <c r="B163" s="1"/>
      <c r="C163" s="2"/>
      <c r="D163" s="2"/>
      <c r="E163" s="2"/>
      <c r="F163" s="2"/>
      <c r="H163" s="3"/>
      <c r="I163" s="2"/>
    </row>
    <row r="164" spans="2:9" x14ac:dyDescent="0.2">
      <c r="B164" s="1"/>
      <c r="C164" s="2"/>
      <c r="D164" s="2"/>
      <c r="E164" s="2"/>
      <c r="F164" s="2"/>
      <c r="H164" s="3"/>
      <c r="I164" s="2"/>
    </row>
    <row r="165" spans="2:9" x14ac:dyDescent="0.2">
      <c r="B165" s="1"/>
      <c r="C165" s="2"/>
      <c r="D165" s="2"/>
      <c r="E165" s="2"/>
      <c r="F165" s="2"/>
      <c r="H165" s="3"/>
      <c r="I165" s="2"/>
    </row>
    <row r="166" spans="2:9" x14ac:dyDescent="0.2">
      <c r="B166" s="1"/>
      <c r="C166" s="2"/>
      <c r="D166" s="2"/>
      <c r="E166" s="2"/>
      <c r="F166" s="2"/>
      <c r="H166" s="3"/>
      <c r="I166" s="2"/>
    </row>
    <row r="167" spans="2:9" x14ac:dyDescent="0.2">
      <c r="B167" s="1"/>
      <c r="C167" s="2"/>
      <c r="D167" s="2"/>
      <c r="E167" s="2"/>
      <c r="F167" s="2"/>
      <c r="H167" s="3"/>
      <c r="I167" s="2"/>
    </row>
    <row r="168" spans="2:9" x14ac:dyDescent="0.2">
      <c r="B168" s="1"/>
      <c r="C168" s="2"/>
      <c r="D168" s="2"/>
      <c r="E168" s="2"/>
      <c r="F168" s="2"/>
      <c r="H168" s="3"/>
      <c r="I168" s="2"/>
    </row>
    <row r="169" spans="2:9" x14ac:dyDescent="0.2">
      <c r="B169" s="1"/>
      <c r="C169" s="2"/>
      <c r="D169" s="2"/>
      <c r="E169" s="2"/>
      <c r="F169" s="2"/>
      <c r="H169" s="3"/>
      <c r="I169" s="2"/>
    </row>
    <row r="170" spans="2:9" x14ac:dyDescent="0.2">
      <c r="B170" s="1"/>
      <c r="C170" s="2"/>
      <c r="D170" s="2"/>
      <c r="E170" s="2"/>
      <c r="F170" s="2"/>
      <c r="H170" s="3"/>
      <c r="I170" s="2"/>
    </row>
    <row r="171" spans="2:9" x14ac:dyDescent="0.2">
      <c r="B171" s="1"/>
      <c r="C171" s="2"/>
      <c r="D171" s="2"/>
      <c r="E171" s="2"/>
      <c r="F171" s="2"/>
      <c r="H171" s="3"/>
      <c r="I171" s="2"/>
    </row>
    <row r="172" spans="2:9" x14ac:dyDescent="0.2">
      <c r="B172" s="1"/>
      <c r="C172" s="2"/>
      <c r="D172" s="2"/>
      <c r="E172" s="2"/>
      <c r="F172" s="2"/>
      <c r="H172" s="3"/>
      <c r="I172" s="2"/>
    </row>
    <row r="173" spans="2:9" x14ac:dyDescent="0.2">
      <c r="B173" s="1"/>
      <c r="C173" s="2"/>
      <c r="D173" s="2"/>
      <c r="E173" s="2"/>
      <c r="F173" s="2"/>
      <c r="H173" s="3"/>
      <c r="I173" s="2"/>
    </row>
    <row r="174" spans="2:9" x14ac:dyDescent="0.2">
      <c r="B174" s="1"/>
      <c r="C174" s="2"/>
      <c r="D174" s="2"/>
      <c r="E174" s="2"/>
      <c r="F174" s="2"/>
      <c r="H174" s="3"/>
      <c r="I174" s="2"/>
    </row>
    <row r="175" spans="2:9" x14ac:dyDescent="0.2">
      <c r="B175" s="1"/>
      <c r="C175" s="2"/>
      <c r="D175" s="2"/>
      <c r="E175" s="2"/>
      <c r="F175" s="2"/>
      <c r="H175" s="2"/>
      <c r="I175" s="2"/>
    </row>
    <row r="176" spans="2:9" x14ac:dyDescent="0.2">
      <c r="B176" s="1"/>
      <c r="C176" s="2"/>
      <c r="D176" s="2"/>
      <c r="E176" s="2"/>
      <c r="F176" s="2"/>
      <c r="H176" s="3"/>
      <c r="I176" s="2"/>
    </row>
    <row r="177" spans="2:9" x14ac:dyDescent="0.2">
      <c r="B177" s="1"/>
      <c r="C177" s="2"/>
      <c r="D177" s="2"/>
      <c r="E177" s="2"/>
      <c r="F177" s="2"/>
      <c r="H177" s="3"/>
      <c r="I177" s="2"/>
    </row>
    <row r="178" spans="2:9" x14ac:dyDescent="0.2">
      <c r="B178" s="1"/>
      <c r="C178" s="2"/>
      <c r="D178" s="2"/>
      <c r="E178" s="2"/>
      <c r="F178" s="2"/>
      <c r="H178" s="3"/>
      <c r="I178" s="2"/>
    </row>
    <row r="179" spans="2:9" x14ac:dyDescent="0.2">
      <c r="B179" s="1"/>
      <c r="C179" s="2"/>
      <c r="D179" s="2"/>
      <c r="E179" s="2"/>
      <c r="F179" s="2"/>
      <c r="H179" s="3"/>
      <c r="I179" s="2"/>
    </row>
    <row r="180" spans="2:9" x14ac:dyDescent="0.2">
      <c r="B180" s="1"/>
      <c r="C180" s="2"/>
      <c r="D180" s="2"/>
      <c r="E180" s="2"/>
      <c r="F180" s="2"/>
      <c r="H180" s="3"/>
      <c r="I180" s="2"/>
    </row>
    <row r="181" spans="2:9" x14ac:dyDescent="0.2">
      <c r="B181" s="1"/>
      <c r="C181" s="2"/>
      <c r="D181" s="2"/>
      <c r="E181" s="2"/>
      <c r="F181" s="2"/>
      <c r="H181" s="3"/>
      <c r="I181" s="2"/>
    </row>
    <row r="182" spans="2:9" x14ac:dyDescent="0.2">
      <c r="B182" s="1"/>
      <c r="C182" s="2"/>
      <c r="D182" s="2"/>
      <c r="E182" s="2"/>
      <c r="F182" s="2"/>
      <c r="H182" s="3"/>
      <c r="I182" s="2"/>
    </row>
    <row r="183" spans="2:9" x14ac:dyDescent="0.2">
      <c r="B183" s="1"/>
      <c r="C183" s="2"/>
      <c r="D183" s="2"/>
      <c r="E183" s="2"/>
      <c r="F183" s="2"/>
      <c r="H183" s="3"/>
      <c r="I183" s="2"/>
    </row>
    <row r="184" spans="2:9" x14ac:dyDescent="0.2">
      <c r="B184" s="1"/>
      <c r="C184" s="2"/>
      <c r="D184" s="2"/>
      <c r="E184" s="2"/>
      <c r="F184" s="2"/>
      <c r="H184" s="3"/>
      <c r="I184" s="2"/>
    </row>
    <row r="185" spans="2:9" x14ac:dyDescent="0.2">
      <c r="B185" s="1"/>
      <c r="C185" s="2"/>
      <c r="D185" s="2"/>
      <c r="E185" s="2"/>
      <c r="F185" s="2"/>
      <c r="H185" s="3"/>
      <c r="I185" s="2"/>
    </row>
    <row r="186" spans="2:9" x14ac:dyDescent="0.2">
      <c r="B186" s="1"/>
      <c r="C186" s="2"/>
      <c r="D186" s="2"/>
      <c r="E186" s="2"/>
      <c r="F186" s="2"/>
      <c r="H186" s="3"/>
      <c r="I186" s="2"/>
    </row>
    <row r="187" spans="2:9" x14ac:dyDescent="0.2">
      <c r="B187" s="1"/>
      <c r="C187" s="2"/>
      <c r="D187" s="2"/>
      <c r="E187" s="2"/>
      <c r="F187" s="2"/>
      <c r="H187" s="3"/>
      <c r="I187" s="2"/>
    </row>
    <row r="188" spans="2:9" x14ac:dyDescent="0.2">
      <c r="B188" s="1"/>
      <c r="C188" s="2"/>
      <c r="D188" s="2"/>
      <c r="E188" s="2"/>
      <c r="F188" s="2"/>
      <c r="H188" s="3"/>
      <c r="I188" s="2"/>
    </row>
    <row r="189" spans="2:9" x14ac:dyDescent="0.2">
      <c r="B189" s="1"/>
      <c r="C189" s="2"/>
      <c r="D189" s="2"/>
      <c r="E189" s="2"/>
      <c r="F189" s="2"/>
      <c r="H189" s="3"/>
      <c r="I189" s="2"/>
    </row>
    <row r="190" spans="2:9" x14ac:dyDescent="0.2">
      <c r="B190" s="1"/>
      <c r="C190" s="2"/>
      <c r="D190" s="2"/>
      <c r="E190" s="2"/>
      <c r="F190" s="2"/>
      <c r="H190" s="3"/>
      <c r="I190" s="2"/>
    </row>
    <row r="191" spans="2:9" x14ac:dyDescent="0.2">
      <c r="B191" s="1"/>
      <c r="C191" s="2"/>
      <c r="D191" s="2"/>
      <c r="E191" s="2"/>
      <c r="F191" s="2"/>
      <c r="H191" s="2"/>
      <c r="I191" s="2"/>
    </row>
    <row r="192" spans="2:9" x14ac:dyDescent="0.2">
      <c r="B192" s="1"/>
      <c r="C192" s="2"/>
      <c r="D192" s="2"/>
      <c r="E192" s="2"/>
      <c r="F192" s="2"/>
      <c r="H192" s="2"/>
      <c r="I192" s="2"/>
    </row>
    <row r="193" spans="2:9" x14ac:dyDescent="0.2">
      <c r="B193" s="1"/>
      <c r="C193" s="2"/>
      <c r="D193" s="2"/>
      <c r="E193" s="2"/>
      <c r="F193" s="2"/>
      <c r="H193" s="2"/>
      <c r="I193" s="2"/>
    </row>
    <row r="194" spans="2:9" x14ac:dyDescent="0.2">
      <c r="B194" s="1"/>
      <c r="C194" s="2"/>
      <c r="D194" s="2"/>
      <c r="E194" s="2"/>
      <c r="F194" s="2"/>
      <c r="H194" s="2"/>
      <c r="I194" s="2"/>
    </row>
    <row r="195" spans="2:9" x14ac:dyDescent="0.2">
      <c r="B195" s="1"/>
      <c r="C195" s="2"/>
      <c r="D195" s="2"/>
      <c r="E195" s="2"/>
      <c r="F195" s="2"/>
      <c r="H195" s="2"/>
      <c r="I195" s="2"/>
    </row>
    <row r="196" spans="2:9" x14ac:dyDescent="0.2">
      <c r="B196" s="1"/>
      <c r="C196" s="2"/>
      <c r="D196" s="2"/>
      <c r="E196" s="2"/>
      <c r="F196" s="2"/>
      <c r="H196" s="2"/>
      <c r="I196" s="2"/>
    </row>
    <row r="197" spans="2:9" x14ac:dyDescent="0.2">
      <c r="B197" s="1"/>
      <c r="C197" s="2"/>
      <c r="D197" s="2"/>
      <c r="E197" s="2"/>
      <c r="F197" s="2"/>
      <c r="H197" s="2"/>
      <c r="I197" s="2"/>
    </row>
    <row r="198" spans="2:9" x14ac:dyDescent="0.2">
      <c r="B198" s="1"/>
      <c r="C198" s="2"/>
      <c r="D198" s="2"/>
      <c r="E198" s="2"/>
      <c r="F198" s="2"/>
      <c r="H198" s="2"/>
      <c r="I198" s="2"/>
    </row>
    <row r="199" spans="2:9" x14ac:dyDescent="0.2">
      <c r="B199" s="1"/>
    </row>
    <row r="200" spans="2:9" x14ac:dyDescent="0.2">
      <c r="B200" s="1"/>
    </row>
    <row r="201" spans="2:9" x14ac:dyDescent="0.2">
      <c r="B201" s="1"/>
    </row>
    <row r="202" spans="2:9" x14ac:dyDescent="0.2">
      <c r="B202" s="1"/>
    </row>
    <row r="203" spans="2:9" x14ac:dyDescent="0.2">
      <c r="B203" s="1"/>
    </row>
    <row r="204" spans="2:9" x14ac:dyDescent="0.2">
      <c r="B204" s="1"/>
    </row>
    <row r="205" spans="2:9" x14ac:dyDescent="0.2">
      <c r="B205" s="1"/>
    </row>
    <row r="206" spans="2:9" x14ac:dyDescent="0.2">
      <c r="B206" s="1"/>
    </row>
    <row r="207" spans="2:9" x14ac:dyDescent="0.2">
      <c r="B207" s="1"/>
    </row>
    <row r="208" spans="2:9" x14ac:dyDescent="0.2">
      <c r="B208" s="1"/>
    </row>
    <row r="209" spans="2:2" x14ac:dyDescent="0.2">
      <c r="B209" s="1"/>
    </row>
    <row r="210" spans="2:2" x14ac:dyDescent="0.2">
      <c r="B210" s="1"/>
    </row>
  </sheetData>
  <mergeCells count="6">
    <mergeCell ref="D7:E7"/>
    <mergeCell ref="G7:H7"/>
    <mergeCell ref="D8:E8"/>
    <mergeCell ref="G8:H8"/>
    <mergeCell ref="B1:I1"/>
    <mergeCell ref="B4:I5"/>
  </mergeCells>
  <phoneticPr fontId="1"/>
  <dataValidations count="4">
    <dataValidation type="list" allowBlank="1" showInputMessage="1" showErrorMessage="1" promptTitle="機械、電気、建築、設備、調理科" sqref="D11:D40" xr:uid="{E3592E94-C8A5-43A0-8942-0928668103EF}">
      <formula1>$M$10:$M$13</formula1>
    </dataValidation>
    <dataValidation type="list" allowBlank="1" showInputMessage="1" showErrorMessage="1" promptTitle="機械、電気、建築、設備、調理科" sqref="C11:C40" xr:uid="{4CD445FE-68B5-4539-958C-2EF2547877CA}">
      <formula1>$L$11:$L$13</formula1>
    </dataValidation>
    <dataValidation type="list" allowBlank="1" showInputMessage="1" showErrorMessage="1" sqref="C8" xr:uid="{48609010-26A9-47C8-8E0C-A36F90209E61}">
      <formula1>$K$11:$K$22</formula1>
    </dataValidation>
    <dataValidation type="list" allowBlank="1" showInputMessage="1" showErrorMessage="1" promptTitle="機械、電気、建築、設備、調理科" sqref="E11:E40" xr:uid="{81ECAC1F-7D74-4BAC-B912-FED65552FF5F}">
      <formula1>$N$10:$N$13</formula1>
    </dataValidation>
  </dataValidations>
  <printOptions horizontalCentered="1"/>
  <pageMargins left="0.39370078740157483" right="0.31496062992125984" top="0.74803149606299213" bottom="0.74803149606299213" header="0.31496062992125984" footer="0.31496062992125984"/>
  <pageSetup paperSize="9" scale="71" fitToHeight="0" orientation="portrait" verticalDpi="300" r:id="rId1"/>
  <headerFooter>
    <oddFooter>&amp;C&amp;P</oddFooter>
  </headerFooter>
  <rowBreaks count="2" manualBreakCount="2">
    <brk id="20" max="16383" man="1"/>
    <brk id="30" max="16383" man="1"/>
  </rowBreak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2F529-98FF-4FD2-A669-49FE468CDC6C}">
  <sheetPr>
    <tabColor rgb="FF00B0F0"/>
  </sheetPr>
  <dimension ref="A1:E14"/>
  <sheetViews>
    <sheetView workbookViewId="0">
      <selection activeCell="G9" sqref="G9"/>
    </sheetView>
  </sheetViews>
  <sheetFormatPr defaultRowHeight="13.2" x14ac:dyDescent="0.2"/>
  <cols>
    <col min="1" max="1" width="18.88671875" customWidth="1"/>
    <col min="2" max="4" width="14.44140625" customWidth="1"/>
  </cols>
  <sheetData>
    <row r="1" spans="1:5" ht="27" customHeight="1" x14ac:dyDescent="0.2">
      <c r="A1" t="s">
        <v>30</v>
      </c>
      <c r="B1" s="22" t="s">
        <v>35</v>
      </c>
      <c r="C1" s="22" t="s">
        <v>36</v>
      </c>
      <c r="D1" s="22" t="s">
        <v>37</v>
      </c>
      <c r="E1" s="22" t="s">
        <v>38</v>
      </c>
    </row>
    <row r="2" spans="1:5" ht="27" customHeight="1" x14ac:dyDescent="0.2">
      <c r="A2" s="21" t="s">
        <v>28</v>
      </c>
      <c r="B2" s="22">
        <f>COUNTIFS(記入例!$F$11:$F$40,"平良中学校",記入例!$C$11:$C$40,"自動車機械システム科")</f>
        <v>0</v>
      </c>
      <c r="C2" s="22">
        <f>COUNTIFS(記入例!$F$11:$F$40,"平良中学校",記入例!$C$11:$C$40,"電気情報科")</f>
        <v>0</v>
      </c>
      <c r="D2" s="22">
        <f>COUNTIFS(記入例!$F$11:$F$40,"平良中学校",記入例!$C$11:$C$40,"生活情報科")</f>
        <v>0</v>
      </c>
      <c r="E2" s="22">
        <f>SUM(B2:D2)</f>
        <v>0</v>
      </c>
    </row>
    <row r="3" spans="1:5" ht="27" customHeight="1" x14ac:dyDescent="0.2">
      <c r="A3" s="20" t="s">
        <v>31</v>
      </c>
      <c r="B3" s="22">
        <f>COUNTIFS(記入例!$F$11:$F$40,"北中学校",記入例!$C$11:$C$40,"自動車機械システム科")</f>
        <v>0</v>
      </c>
      <c r="C3" s="22">
        <f>COUNTIFS(記入例!$F$11:$F$40,"北中学校",記入例!$C$11:$C$40,"電気情報科")</f>
        <v>0</v>
      </c>
      <c r="D3" s="22">
        <f>COUNTIFS(記入例!$F$11:$F$40,"北中学校",記入例!$C$11:$C$40,"生活情報科")</f>
        <v>0</v>
      </c>
      <c r="E3" s="22">
        <f t="shared" ref="E3:E13" si="0">SUM(B3:D3)</f>
        <v>0</v>
      </c>
    </row>
    <row r="4" spans="1:5" ht="27" customHeight="1" x14ac:dyDescent="0.2">
      <c r="A4" s="20" t="s">
        <v>23</v>
      </c>
      <c r="B4" s="22">
        <f>COUNTIFS(記入例!$F$11:$F$40,"久松中学校",記入例!$C$11:$C$40,"自動車機械システム科")</f>
        <v>0</v>
      </c>
      <c r="C4" s="22">
        <f>COUNTIFS(記入例!$F$11:$F$40,"久松中学校",記入例!$C$11:$C$40,"電気情報科")</f>
        <v>0</v>
      </c>
      <c r="D4" s="22">
        <f>COUNTIFS(記入例!$F$11:$F$40,"久松中学校",記入例!$C$11:$C$40,"生活情報科")</f>
        <v>0</v>
      </c>
      <c r="E4" s="22">
        <f t="shared" si="0"/>
        <v>0</v>
      </c>
    </row>
    <row r="5" spans="1:5" ht="27" customHeight="1" x14ac:dyDescent="0.2">
      <c r="A5" s="20" t="s">
        <v>24</v>
      </c>
      <c r="B5" s="22">
        <f>COUNTIFS(記入例!$F$11:$F$40,"鏡原中学校",記入例!$C$11:$C$40,"自動車機械システム科")</f>
        <v>0</v>
      </c>
      <c r="C5" s="22">
        <f>COUNTIFS(記入例!$F$11:$F$40,"鏡原中学校",記入例!$C$11:$C$40,"電気情報科")</f>
        <v>0</v>
      </c>
      <c r="D5" s="22">
        <f>COUNTIFS(記入例!$F$11:$F$40,"鏡原中学校",記入例!$C$11:$C$40,"生活情報科")</f>
        <v>0</v>
      </c>
      <c r="E5" s="22">
        <f t="shared" si="0"/>
        <v>0</v>
      </c>
    </row>
    <row r="6" spans="1:5" ht="27" customHeight="1" x14ac:dyDescent="0.2">
      <c r="A6" s="20" t="s">
        <v>26</v>
      </c>
      <c r="B6" s="22">
        <f>COUNTIFS(記入例!$F$11:$F$40,"西辺中学校",記入例!$C$11:$C$40,"自動車機械システム科")</f>
        <v>0</v>
      </c>
      <c r="C6" s="22">
        <f>COUNTIFS(記入例!$F$11:$F$40,"西辺中学校",記入例!$C$11:$C$40,"電気情報科")</f>
        <v>0</v>
      </c>
      <c r="D6" s="22">
        <f>COUNTIFS(記入例!$F$11:$F$40,"西辺中学校",記入例!$C$11:$C$40,"生活情報科")</f>
        <v>0</v>
      </c>
      <c r="E6" s="22">
        <f t="shared" si="0"/>
        <v>0</v>
      </c>
    </row>
    <row r="7" spans="1:5" ht="27" customHeight="1" x14ac:dyDescent="0.2">
      <c r="A7" s="20" t="s">
        <v>25</v>
      </c>
      <c r="B7" s="22">
        <f>COUNTIFS(記入例!$F$11:$F$40,"狩俣中学校",記入例!$C$11:$C$40,"自動車機械システム科")</f>
        <v>0</v>
      </c>
      <c r="C7" s="22">
        <f>COUNTIFS(記入例!$F$11:$F$40,"狩俣中学校",記入例!$C$11:$C$40,"電気情報科")</f>
        <v>0</v>
      </c>
      <c r="D7" s="22">
        <f>COUNTIFS(記入例!$F$11:$F$40,"狩俣中学校",記入例!$C$11:$C$40,"生活情報科")</f>
        <v>0</v>
      </c>
      <c r="E7" s="22">
        <f t="shared" si="0"/>
        <v>0</v>
      </c>
    </row>
    <row r="8" spans="1:5" ht="27" customHeight="1" x14ac:dyDescent="0.2">
      <c r="A8" s="20" t="s">
        <v>27</v>
      </c>
      <c r="B8" s="22">
        <f>COUNTIFS(記入例!$F$11:$F$40,"池間中学校",記入例!$C$11:$C$40,"自動車機械システム科")</f>
        <v>0</v>
      </c>
      <c r="C8" s="22">
        <f>COUNTIFS(記入例!$F$11:$F$40,"池間中学校",記入例!$C$11:$C$40,"電気情報科")</f>
        <v>0</v>
      </c>
      <c r="D8" s="22">
        <f>COUNTIFS(記入例!$F$11:$F$40,"池間中学校",記入例!$C$11:$C$40,"生活情報科")</f>
        <v>0</v>
      </c>
      <c r="E8" s="22">
        <f t="shared" si="0"/>
        <v>0</v>
      </c>
    </row>
    <row r="9" spans="1:5" ht="27" customHeight="1" x14ac:dyDescent="0.2">
      <c r="A9" s="20" t="s">
        <v>32</v>
      </c>
      <c r="B9" s="22">
        <f>COUNTIFS(記入例!$F$11:$F$40,"城東中学校",記入例!$C$11:$C$40,"自動車機械システム科")</f>
        <v>0</v>
      </c>
      <c r="C9" s="22">
        <f>COUNTIFS(記入例!$F$11:$F$40,"城東中学校",記入例!$C$11:$C$40,"電気情報科")</f>
        <v>0</v>
      </c>
      <c r="D9" s="22">
        <f>COUNTIFS(記入例!$F$11:$F$40,"城東中学校",記入例!$C$11:$C$40,"生活情報科")</f>
        <v>0</v>
      </c>
      <c r="E9" s="22">
        <f t="shared" si="0"/>
        <v>0</v>
      </c>
    </row>
    <row r="10" spans="1:5" ht="27" customHeight="1" x14ac:dyDescent="0.2">
      <c r="A10" s="20" t="s">
        <v>29</v>
      </c>
      <c r="B10" s="22">
        <f>COUNTIFS(記入例!$F$11:$F$40,"下地中学校",記入例!$C$11:$C$40,"自動車機械システム科")</f>
        <v>0</v>
      </c>
      <c r="C10" s="22">
        <f>COUNTIFS(記入例!$F$11:$F$40,"下地中学校",記入例!$C$11:$C$40,"電気情報科")</f>
        <v>0</v>
      </c>
      <c r="D10" s="22">
        <f>COUNTIFS(記入例!$F$11:$F$40,"下地中学校",記入例!$C$11:$C$40,"生活情報科")</f>
        <v>0</v>
      </c>
      <c r="E10" s="22">
        <f t="shared" si="0"/>
        <v>0</v>
      </c>
    </row>
    <row r="11" spans="1:5" ht="27" customHeight="1" x14ac:dyDescent="0.2">
      <c r="A11" s="20" t="s">
        <v>22</v>
      </c>
      <c r="B11" s="22">
        <f>COUNTIFS(記入例!$F$11:$F$40,"上野中学校",記入例!$C$11:$C$40,"自動車機械システム科")</f>
        <v>0</v>
      </c>
      <c r="C11" s="22">
        <f>COUNTIFS(記入例!$F$11:$F$40,"上野中学校",記入例!$C$11:$C$40,"電気情報科")</f>
        <v>0</v>
      </c>
      <c r="D11" s="22">
        <f>COUNTIFS(記入例!$F$11:$F$40,"上野中学校",記入例!$C$11:$C$40,"生活情報科")</f>
        <v>0</v>
      </c>
      <c r="E11" s="22">
        <f t="shared" si="0"/>
        <v>0</v>
      </c>
    </row>
    <row r="12" spans="1:5" ht="27" customHeight="1" x14ac:dyDescent="0.2">
      <c r="A12" s="20" t="s">
        <v>33</v>
      </c>
      <c r="B12" s="22">
        <f>COUNTIFS(記入例!$F$11:$F$40,"伊良部島中学校",記入例!$C$11:$C$40,"自動車機械システム科")</f>
        <v>0</v>
      </c>
      <c r="C12" s="22">
        <f>COUNTIFS(記入例!$F$11:$F$40,"伊良部島中学校",記入例!$C$11:$C$40,"電気情報科")</f>
        <v>0</v>
      </c>
      <c r="D12" s="22">
        <f>COUNTIFS(記入例!$F$11:$F$40,"伊良部島中学校",記入例!$C$11:$C$40,"生活情報科")</f>
        <v>0</v>
      </c>
      <c r="E12" s="22">
        <f t="shared" si="0"/>
        <v>0</v>
      </c>
    </row>
    <row r="13" spans="1:5" ht="27" customHeight="1" x14ac:dyDescent="0.2">
      <c r="A13" s="20" t="s">
        <v>34</v>
      </c>
      <c r="B13" s="22">
        <f>COUNTIFS(記入例!$F$11:$F$40,"多良間中学校",記入例!$C$11:$C$40,"自動車機械システム科")</f>
        <v>0</v>
      </c>
      <c r="C13" s="22">
        <f>COUNTIFS(記入例!$F$11:$F$40,"多良間中学校",記入例!$C$11:$C$40,"電気情報科")</f>
        <v>0</v>
      </c>
      <c r="D13" s="22">
        <f>COUNTIFS(記入例!$F$11:$F$40,"多良間中学校",記入例!$C$11:$C$40,"生活情報科")</f>
        <v>0</v>
      </c>
      <c r="E13" s="22">
        <f t="shared" si="0"/>
        <v>0</v>
      </c>
    </row>
    <row r="14" spans="1:5" ht="28.95" customHeight="1" x14ac:dyDescent="0.2">
      <c r="A14" s="22"/>
      <c r="B14" s="22">
        <f>SUM(B2:B13)</f>
        <v>0</v>
      </c>
      <c r="C14" s="22">
        <f t="shared" ref="C14:D14" si="1">SUM(C2:C13)</f>
        <v>0</v>
      </c>
      <c r="D14" s="22">
        <f t="shared" si="1"/>
        <v>0</v>
      </c>
      <c r="E14" s="22">
        <f>SUM(E2:E13)</f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0"/>
  <sheetViews>
    <sheetView showRuler="0" zoomScaleNormal="100" workbookViewId="0">
      <selection activeCell="B24" sqref="B24"/>
    </sheetView>
  </sheetViews>
  <sheetFormatPr defaultColWidth="13" defaultRowHeight="13.2" x14ac:dyDescent="0.2"/>
  <cols>
    <col min="1" max="1" width="4" customWidth="1"/>
    <col min="2" max="2" width="40.6640625" customWidth="1"/>
  </cols>
  <sheetData>
    <row r="1" spans="2:3" ht="13.8" thickBot="1" x14ac:dyDescent="0.25"/>
    <row r="2" spans="2:3" ht="36" customHeight="1" thickBot="1" x14ac:dyDescent="0.25">
      <c r="B2" s="18" t="s">
        <v>1</v>
      </c>
      <c r="C2" s="8"/>
    </row>
    <row r="3" spans="2:3" ht="36" customHeight="1" x14ac:dyDescent="0.2">
      <c r="B3" s="64" t="s">
        <v>4</v>
      </c>
      <c r="C3" s="8"/>
    </row>
    <row r="4" spans="2:3" ht="36" customHeight="1" x14ac:dyDescent="0.2">
      <c r="B4" s="65"/>
      <c r="C4" s="8"/>
    </row>
    <row r="5" spans="2:3" ht="36" customHeight="1" x14ac:dyDescent="0.2">
      <c r="B5" s="65" t="s">
        <v>5</v>
      </c>
      <c r="C5" s="8"/>
    </row>
    <row r="6" spans="2:3" ht="36" customHeight="1" x14ac:dyDescent="0.2">
      <c r="B6" s="65"/>
    </row>
    <row r="7" spans="2:3" ht="36" customHeight="1" x14ac:dyDescent="0.2">
      <c r="B7" s="65" t="s">
        <v>6</v>
      </c>
    </row>
    <row r="8" spans="2:3" ht="36" customHeight="1" thickBot="1" x14ac:dyDescent="0.25">
      <c r="B8" s="66"/>
    </row>
    <row r="9" spans="2:3" ht="19.2" x14ac:dyDescent="0.2">
      <c r="B9" s="9"/>
    </row>
    <row r="10" spans="2:3" ht="19.2" x14ac:dyDescent="0.2">
      <c r="B10" s="16"/>
    </row>
  </sheetData>
  <mergeCells count="3">
    <mergeCell ref="B3:B4"/>
    <mergeCell ref="B5:B6"/>
    <mergeCell ref="B7:B8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4"/>
  <sheetViews>
    <sheetView workbookViewId="0">
      <selection activeCell="H12" sqref="H12"/>
    </sheetView>
  </sheetViews>
  <sheetFormatPr defaultRowHeight="13.2" x14ac:dyDescent="0.2"/>
  <cols>
    <col min="2" max="2" width="24" customWidth="1"/>
  </cols>
  <sheetData>
    <row r="1" spans="1:2" ht="25.5" customHeight="1" x14ac:dyDescent="0.2">
      <c r="A1" s="10" t="s">
        <v>8</v>
      </c>
      <c r="B1" s="15" t="s">
        <v>2</v>
      </c>
    </row>
    <row r="2" spans="1:2" ht="25.5" customHeight="1" x14ac:dyDescent="0.2">
      <c r="A2" s="11">
        <v>1</v>
      </c>
      <c r="B2" s="12" t="s">
        <v>12</v>
      </c>
    </row>
    <row r="3" spans="1:2" ht="25.5" customHeight="1" x14ac:dyDescent="0.2">
      <c r="A3" s="11">
        <v>2</v>
      </c>
      <c r="B3" s="12" t="s">
        <v>13</v>
      </c>
    </row>
    <row r="4" spans="1:2" ht="25.5" customHeight="1" x14ac:dyDescent="0.2">
      <c r="A4" s="11">
        <v>3</v>
      </c>
      <c r="B4" s="12" t="s">
        <v>14</v>
      </c>
    </row>
    <row r="5" spans="1:2" ht="25.5" customHeight="1" x14ac:dyDescent="0.2">
      <c r="A5" s="11">
        <v>4</v>
      </c>
      <c r="B5" s="12" t="s">
        <v>15</v>
      </c>
    </row>
    <row r="6" spans="1:2" ht="25.5" customHeight="1" x14ac:dyDescent="0.2">
      <c r="A6" s="11">
        <v>5</v>
      </c>
      <c r="B6" s="12" t="s">
        <v>16</v>
      </c>
    </row>
    <row r="7" spans="1:2" ht="25.5" customHeight="1" x14ac:dyDescent="0.2">
      <c r="A7" s="11">
        <v>6</v>
      </c>
      <c r="B7" s="12" t="s">
        <v>17</v>
      </c>
    </row>
    <row r="8" spans="1:2" ht="25.5" customHeight="1" x14ac:dyDescent="0.2">
      <c r="A8" s="11">
        <v>7</v>
      </c>
      <c r="B8" s="12" t="s">
        <v>18</v>
      </c>
    </row>
    <row r="9" spans="1:2" ht="25.5" customHeight="1" x14ac:dyDescent="0.2">
      <c r="A9" s="11">
        <v>8</v>
      </c>
      <c r="B9" s="12" t="s">
        <v>19</v>
      </c>
    </row>
    <row r="10" spans="1:2" ht="25.5" customHeight="1" x14ac:dyDescent="0.2">
      <c r="A10" s="11">
        <v>9</v>
      </c>
      <c r="B10" s="12" t="s">
        <v>20</v>
      </c>
    </row>
    <row r="11" spans="1:2" ht="25.5" customHeight="1" x14ac:dyDescent="0.2">
      <c r="A11" s="11">
        <v>10</v>
      </c>
      <c r="B11" s="12" t="s">
        <v>21</v>
      </c>
    </row>
    <row r="12" spans="1:2" ht="25.5" customHeight="1" x14ac:dyDescent="0.2">
      <c r="A12" s="11">
        <v>11</v>
      </c>
      <c r="B12" s="12" t="s">
        <v>9</v>
      </c>
    </row>
    <row r="13" spans="1:2" ht="25.5" customHeight="1" x14ac:dyDescent="0.2">
      <c r="A13" s="11">
        <v>12</v>
      </c>
      <c r="B13" s="12" t="s">
        <v>10</v>
      </c>
    </row>
    <row r="14" spans="1:2" ht="25.5" customHeight="1" thickBot="1" x14ac:dyDescent="0.25">
      <c r="A14" s="13"/>
      <c r="B14" s="14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記入例</vt:lpstr>
      <vt:lpstr>体験入学申込用紙</vt:lpstr>
      <vt:lpstr>集計表</vt:lpstr>
      <vt:lpstr>学科・コース一覧</vt:lpstr>
      <vt:lpstr>中学校名</vt:lpstr>
      <vt:lpstr>学科・コース一覧!Print_Area</vt:lpstr>
      <vt:lpstr>記入例!Print_Area</vt:lpstr>
      <vt:lpstr>体験入学申込用紙!Print_Area</vt:lpstr>
      <vt:lpstr>記入例!Print_Titles</vt:lpstr>
      <vt:lpstr>体験入学申込用紙!Print_Titles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oshiroyutaka</dc:creator>
  <cp:lastModifiedBy>與那覇丈仁</cp:lastModifiedBy>
  <cp:lastPrinted>2026-08-21T02:58:04Z</cp:lastPrinted>
  <dcterms:created xsi:type="dcterms:W3CDTF">2012-07-30T23:56:46Z</dcterms:created>
  <dcterms:modified xsi:type="dcterms:W3CDTF">2026-08-24T23:51:25Z</dcterms:modified>
</cp:coreProperties>
</file>